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slb-dln-00000\LABORATORIOS_DE_SALUD_PUBLICA\"/>
    </mc:Choice>
  </mc:AlternateContent>
  <bookViews>
    <workbookView xWindow="0" yWindow="0" windowWidth="20490" windowHeight="7650" firstSheet="8" activeTab="8"/>
  </bookViews>
  <sheets>
    <sheet name="ITS" sheetId="147" r:id="rId1"/>
    <sheet name="SIFILIS" sheetId="148" r:id="rId2"/>
    <sheet name="BRUCELLA" sheetId="135" r:id="rId3"/>
    <sheet name="LEPTOSPIRA" sheetId="136" r:id="rId4"/>
    <sheet name="VIH" sheetId="149" r:id="rId5"/>
    <sheet name="HEPATITIS B" sheetId="150" r:id="rId6"/>
    <sheet name="HEPATITIS C" sheetId="151" r:id="rId7"/>
    <sheet name="CHAGAS AGUDO." sheetId="154" r:id="rId8"/>
    <sheet name="CHAGAS CRONICO" sheetId="152" r:id="rId9"/>
    <sheet name="MALARIA" sheetId="145" r:id="rId10"/>
    <sheet name="LEISHMANIA" sheetId="146" r:id="rId11"/>
    <sheet name="PARASITISMO INTESTINAL" sheetId="91" r:id="rId12"/>
    <sheet name=" TB" sheetId="98" r:id="rId13"/>
    <sheet name=" LEPRA" sheetId="99" r:id="rId14"/>
    <sheet name="TSH NEONATAL" sheetId="102" r:id="rId15"/>
    <sheet name="VERIFICACIÓN DX" sheetId="103" r:id="rId16"/>
  </sheets>
  <definedNames>
    <definedName name="_xlnm.Print_Area" localSheetId="11">'PARASITISMO INTESTINAL'!$A$1:$K$27</definedName>
  </definedNames>
  <calcPr calcId="152511"/>
</workbook>
</file>

<file path=xl/calcChain.xml><?xml version="1.0" encoding="utf-8"?>
<calcChain xmlns="http://schemas.openxmlformats.org/spreadsheetml/2006/main">
  <c r="O30" i="154" l="1"/>
  <c r="P30" i="145" l="1"/>
  <c r="J35" i="152" l="1"/>
  <c r="J35" i="151"/>
  <c r="J35" i="150"/>
  <c r="J35" i="149"/>
  <c r="J35" i="135" l="1"/>
  <c r="J35" i="148"/>
  <c r="K25" i="147"/>
  <c r="J29" i="146" l="1"/>
  <c r="J35" i="136" l="1"/>
  <c r="G12" i="102" l="1"/>
  <c r="G13" i="102"/>
  <c r="F40" i="102" s="1"/>
  <c r="G18" i="102"/>
  <c r="G20" i="102"/>
  <c r="C32" i="102"/>
  <c r="AN1011" i="102" s="1"/>
  <c r="D32" i="102"/>
  <c r="AN1009" i="102" s="1"/>
  <c r="C33" i="102"/>
  <c r="D33" i="102"/>
  <c r="C34" i="102"/>
  <c r="D34" i="102"/>
  <c r="C35" i="102"/>
  <c r="G21" i="102" s="1"/>
  <c r="D35" i="102"/>
  <c r="G16" i="102" s="1"/>
  <c r="D36" i="102"/>
  <c r="AC1008" i="102"/>
  <c r="AD1008" i="102"/>
  <c r="AE1008" i="102"/>
  <c r="AF1008" i="102"/>
  <c r="AG1008" i="102"/>
  <c r="AI1008" i="102"/>
  <c r="AJ1008" i="102" s="1"/>
  <c r="AK1008" i="102" s="1"/>
  <c r="AC1009" i="102"/>
  <c r="AP1009" i="102" s="1"/>
  <c r="AQ1009" i="102" s="1"/>
  <c r="AD1009" i="102"/>
  <c r="AE1009" i="102"/>
  <c r="AF1009" i="102"/>
  <c r="AG1009" i="102"/>
  <c r="AI1009" i="102"/>
  <c r="AJ1009" i="102" s="1"/>
  <c r="AK1009" i="102" s="1"/>
  <c r="AC1010" i="102"/>
  <c r="AP1010" i="102" s="1"/>
  <c r="AQ1010" i="102" s="1"/>
  <c r="AD1010" i="102"/>
  <c r="AE1010" i="102"/>
  <c r="AF1010" i="102"/>
  <c r="AI1010" i="102"/>
  <c r="AJ1010" i="102" s="1"/>
  <c r="AK1010" i="102" s="1"/>
  <c r="AC1011" i="102"/>
  <c r="AP1011" i="102" s="1"/>
  <c r="AQ1011" i="102" s="1"/>
  <c r="AD1011" i="102"/>
  <c r="AE1011" i="102"/>
  <c r="AF1011" i="102"/>
  <c r="AG1011" i="102"/>
  <c r="AI1011" i="102"/>
  <c r="AJ1011" i="102" s="1"/>
  <c r="AK1011" i="102" s="1"/>
  <c r="AC1012" i="102"/>
  <c r="AP1012" i="102" s="1"/>
  <c r="AQ1012" i="102" s="1"/>
  <c r="AD1012" i="102"/>
  <c r="AE1012" i="102"/>
  <c r="AF1012" i="102"/>
  <c r="AG1012" i="102"/>
  <c r="AI1012" i="102"/>
  <c r="AJ1012" i="102" s="1"/>
  <c r="AK1012" i="102" s="1"/>
  <c r="AC1013" i="102"/>
  <c r="AG1013" i="102" s="1"/>
  <c r="AD1013" i="102"/>
  <c r="AE1013" i="102"/>
  <c r="AF1013" i="102"/>
  <c r="AI1013" i="102"/>
  <c r="AJ1013" i="102" s="1"/>
  <c r="AK1013" i="102" s="1"/>
  <c r="AC1014" i="102"/>
  <c r="AP1014" i="102" s="1"/>
  <c r="AQ1014" i="102" s="1"/>
  <c r="AD1014" i="102"/>
  <c r="AE1014" i="102"/>
  <c r="AF1014" i="102"/>
  <c r="AG1014" i="102"/>
  <c r="AI1014" i="102"/>
  <c r="AJ1014" i="102" s="1"/>
  <c r="AK1014" i="102" s="1"/>
  <c r="AC1015" i="102"/>
  <c r="AP1015" i="102" s="1"/>
  <c r="AQ1015" i="102" s="1"/>
  <c r="AD1015" i="102"/>
  <c r="AE1015" i="102"/>
  <c r="AF1015" i="102"/>
  <c r="AI1015" i="102"/>
  <c r="AJ1015" i="102" s="1"/>
  <c r="AK1015" i="102" s="1"/>
  <c r="AC1016" i="102"/>
  <c r="AP1016" i="102" s="1"/>
  <c r="AQ1016" i="102" s="1"/>
  <c r="AD1016" i="102"/>
  <c r="AE1016" i="102"/>
  <c r="AF1016" i="102"/>
  <c r="AI1016" i="102"/>
  <c r="AJ1016" i="102" s="1"/>
  <c r="AK1016" i="102" s="1"/>
  <c r="AC1017" i="102"/>
  <c r="AG1017" i="102" s="1"/>
  <c r="AD1017" i="102"/>
  <c r="AE1017" i="102"/>
  <c r="AF1017" i="102"/>
  <c r="AI1017" i="102"/>
  <c r="AJ1017" i="102" s="1"/>
  <c r="AK1017" i="102" s="1"/>
  <c r="AC1018" i="102"/>
  <c r="AP1018" i="102" s="1"/>
  <c r="AQ1018" i="102" s="1"/>
  <c r="AD1018" i="102"/>
  <c r="AE1018" i="102"/>
  <c r="AF1018" i="102"/>
  <c r="AI1018" i="102"/>
  <c r="AJ1018" i="102" s="1"/>
  <c r="AK1018" i="102" s="1"/>
  <c r="AC1019" i="102"/>
  <c r="AP1019" i="102" s="1"/>
  <c r="AQ1019" i="102" s="1"/>
  <c r="AD1019" i="102"/>
  <c r="AE1019" i="102"/>
  <c r="AF1019" i="102"/>
  <c r="AG1019" i="102"/>
  <c r="AI1019" i="102"/>
  <c r="AJ1019" i="102" s="1"/>
  <c r="AK1019" i="102" s="1"/>
  <c r="AC1020" i="102"/>
  <c r="AP1020" i="102" s="1"/>
  <c r="AQ1020" i="102" s="1"/>
  <c r="AD1020" i="102"/>
  <c r="AE1020" i="102"/>
  <c r="AF1020" i="102"/>
  <c r="AG1020" i="102"/>
  <c r="AI1020" i="102"/>
  <c r="AJ1020" i="102" s="1"/>
  <c r="AK1020" i="102" s="1"/>
  <c r="AC1021" i="102"/>
  <c r="AP1021" i="102" s="1"/>
  <c r="AQ1021" i="102" s="1"/>
  <c r="AD1021" i="102"/>
  <c r="AE1021" i="102"/>
  <c r="AF1021" i="102"/>
  <c r="AG1021" i="102"/>
  <c r="AI1021" i="102"/>
  <c r="AJ1021" i="102" s="1"/>
  <c r="AK1021" i="102" s="1"/>
  <c r="AC1022" i="102"/>
  <c r="AP1022" i="102" s="1"/>
  <c r="AQ1022" i="102" s="1"/>
  <c r="AD1022" i="102"/>
  <c r="AE1022" i="102"/>
  <c r="AF1022" i="102"/>
  <c r="AG1022" i="102"/>
  <c r="AI1022" i="102"/>
  <c r="AJ1022" i="102" s="1"/>
  <c r="AK1022" i="102" s="1"/>
  <c r="AC1023" i="102"/>
  <c r="AP1023" i="102" s="1"/>
  <c r="AQ1023" i="102" s="1"/>
  <c r="AD1023" i="102"/>
  <c r="AE1023" i="102"/>
  <c r="AF1023" i="102"/>
  <c r="AG1023" i="102"/>
  <c r="AI1023" i="102"/>
  <c r="AJ1023" i="102" s="1"/>
  <c r="AK1023" i="102" s="1"/>
  <c r="AC1024" i="102"/>
  <c r="AP1024" i="102" s="1"/>
  <c r="AQ1024" i="102" s="1"/>
  <c r="AD1024" i="102"/>
  <c r="AE1024" i="102"/>
  <c r="AF1024" i="102"/>
  <c r="AI1024" i="102"/>
  <c r="AJ1024" i="102" s="1"/>
  <c r="AK1024" i="102" s="1"/>
  <c r="AC1025" i="102"/>
  <c r="AD1025" i="102"/>
  <c r="AE1025" i="102"/>
  <c r="AF1025" i="102"/>
  <c r="AG1025" i="102"/>
  <c r="AI1025" i="102"/>
  <c r="AJ1025" i="102" s="1"/>
  <c r="AK1025" i="102" s="1"/>
  <c r="AP1025" i="102"/>
  <c r="AQ1025" i="102" s="1"/>
  <c r="AC1026" i="102"/>
  <c r="AP1026" i="102" s="1"/>
  <c r="AQ1026" i="102" s="1"/>
  <c r="AD1026" i="102"/>
  <c r="AE1026" i="102"/>
  <c r="AF1026" i="102"/>
  <c r="AI1026" i="102"/>
  <c r="AJ1026" i="102" s="1"/>
  <c r="AK1026" i="102" s="1"/>
  <c r="AC1027" i="102"/>
  <c r="AP1027" i="102" s="1"/>
  <c r="AQ1027" i="102" s="1"/>
  <c r="AD1027" i="102"/>
  <c r="AE1027" i="102"/>
  <c r="AF1027" i="102"/>
  <c r="AG1027" i="102"/>
  <c r="AI1027" i="102"/>
  <c r="AJ1027" i="102" s="1"/>
  <c r="AK1027" i="102" s="1"/>
  <c r="AG1026" i="102" l="1"/>
  <c r="AG1024" i="102"/>
  <c r="AG1018" i="102"/>
  <c r="AG1015" i="102"/>
  <c r="AG1010" i="102"/>
  <c r="AP1013" i="102"/>
  <c r="AQ1013" i="102" s="1"/>
  <c r="AD1028" i="102"/>
  <c r="AN1012" i="102" s="1"/>
  <c r="AC1030" i="102"/>
  <c r="AC1031" i="102" s="1"/>
  <c r="AI1039" i="102"/>
  <c r="G17" i="102" s="1"/>
  <c r="C43" i="102" s="1"/>
  <c r="AG1016" i="102"/>
  <c r="AF1028" i="102"/>
  <c r="AN1013" i="102" s="1"/>
  <c r="AP1008" i="102"/>
  <c r="AQ1008" i="102" s="1"/>
  <c r="AE1028" i="102"/>
  <c r="AN1010" i="102" s="1"/>
  <c r="AP1017" i="102"/>
  <c r="AQ1017" i="102" s="1"/>
  <c r="AK1028" i="102"/>
  <c r="G19" i="102"/>
  <c r="AC1032" i="102"/>
  <c r="AN1008" i="102"/>
  <c r="AC1029" i="102"/>
  <c r="AC1028" i="102"/>
  <c r="AG1028" i="102" l="1"/>
  <c r="C46" i="102"/>
  <c r="C44" i="102" s="1"/>
  <c r="AQ1028" i="102"/>
  <c r="AC1046" i="102" s="1"/>
  <c r="AC1047" i="102" s="1"/>
  <c r="AC1048" i="102" s="1"/>
  <c r="AN1016" i="102"/>
  <c r="AN1017" i="102" s="1"/>
  <c r="AP1028" i="102"/>
  <c r="G15" i="102"/>
  <c r="F42" i="102" s="1"/>
  <c r="E46" i="102" s="1"/>
  <c r="F44" i="102" s="1"/>
  <c r="AN1018" i="102"/>
  <c r="AC1033" i="102"/>
  <c r="AC1034" i="102" s="1"/>
  <c r="AC1035" i="102" s="1"/>
  <c r="AC1045" i="102" l="1"/>
</calcChain>
</file>

<file path=xl/comments1.xml><?xml version="1.0" encoding="utf-8"?>
<comments xmlns="http://schemas.openxmlformats.org/spreadsheetml/2006/main">
  <authors>
    <author>Antonio Jose Bermudez</author>
  </authors>
  <commentList>
    <comment ref="A10" authorId="0" shapeId="0">
      <text>
        <r>
          <rPr>
            <sz val="9"/>
            <rFont val="Arial"/>
            <family val="2"/>
          </rPr>
          <t>Antonio Jose Bermudez:
Según aplique, puede ser codigo LSPD</t>
        </r>
      </text>
    </comment>
  </commentList>
</comments>
</file>

<file path=xl/sharedStrings.xml><?xml version="1.0" encoding="utf-8"?>
<sst xmlns="http://schemas.openxmlformats.org/spreadsheetml/2006/main" count="779" uniqueCount="292">
  <si>
    <t>RESULTADO</t>
  </si>
  <si>
    <t>LABORATORIO DE SALUD PÚBLICA</t>
  </si>
  <si>
    <t>Coordinador(a) Laboratorio de Salud Pública</t>
  </si>
  <si>
    <t>RESPONSABLE:</t>
  </si>
  <si>
    <t>INDICE KAPPA</t>
  </si>
  <si>
    <t>INTERPRETACION</t>
  </si>
  <si>
    <t>IDENTIFICACION</t>
  </si>
  <si>
    <t xml:space="preserve">Código analista: </t>
  </si>
  <si>
    <t xml:space="preserve">Fecha de Supervisión: </t>
  </si>
  <si>
    <t>Código verificador:</t>
  </si>
  <si>
    <t xml:space="preserve">N° DE INGRESO LSPC*: </t>
  </si>
  <si>
    <t xml:space="preserve">FECHA DE INGRESO LSPC*: </t>
  </si>
  <si>
    <t xml:space="preserve">LABORATORIO: </t>
  </si>
  <si>
    <t xml:space="preserve">PERIODO PROGRAMADO: </t>
  </si>
  <si>
    <t xml:space="preserve">CÓDIGO: </t>
  </si>
  <si>
    <t xml:space="preserve">TELEFONO: </t>
  </si>
  <si>
    <t xml:space="preserve">MUNICIPIO: </t>
  </si>
  <si>
    <t>E-MAIL:</t>
  </si>
  <si>
    <t>RED  LABORATORIOS</t>
  </si>
  <si>
    <t xml:space="preserve">ERRORES TÉCNICOS </t>
  </si>
  <si>
    <t>CÓDIGO ASIGNADO A LA MUESTRA</t>
  </si>
  <si>
    <t xml:space="preserve">RESULTADO </t>
  </si>
  <si>
    <t>CÓDIGO INTERNO LSPC</t>
  </si>
  <si>
    <t>RESULTADOS LSPC</t>
  </si>
  <si>
    <t>COLORACIÓN</t>
  </si>
  <si>
    <t>EXTENDIDO</t>
  </si>
  <si>
    <t>ACIDA</t>
  </si>
  <si>
    <t>BÁSICA</t>
  </si>
  <si>
    <t>PRECIP</t>
  </si>
  <si>
    <t>GRUESA</t>
  </si>
  <si>
    <t>DELGADO</t>
  </si>
  <si>
    <t>INADECUADO</t>
  </si>
  <si>
    <t>TOTAL LAMINAS EVALUADAS</t>
  </si>
  <si>
    <t>PORCENTAJE ERRORES TECNICOS</t>
  </si>
  <si>
    <t>COLORACION</t>
  </si>
  <si>
    <t>TOTAL</t>
  </si>
  <si>
    <t>CODIGO</t>
  </si>
  <si>
    <t>PERIODO</t>
  </si>
  <si>
    <t>PROGRAMA</t>
  </si>
  <si>
    <t xml:space="preserve">IDENTIFICACION </t>
  </si>
  <si>
    <t>OBERVACIONES:</t>
  </si>
  <si>
    <t>RED LABORATORIOS</t>
  </si>
  <si>
    <t>CODIGO ASIGNADO A LA MUESTRA</t>
  </si>
  <si>
    <t>___________________________________</t>
  </si>
  <si>
    <t>TOTAL MUESTRAS RECIBIDAS</t>
  </si>
  <si>
    <t>LABORATORIO DE SALUD PÚBLICA CASANARE</t>
  </si>
  <si>
    <t xml:space="preserve"> INDICE KAPPA</t>
  </si>
  <si>
    <t>INTERPRETACIÓN</t>
  </si>
  <si>
    <t>RESULTADO LSPC</t>
  </si>
  <si>
    <t>EVENTO:</t>
  </si>
  <si>
    <t>RESULTANDO 
(Utilice el número del cuadro de convenciones para el diligenciamiento)</t>
  </si>
  <si>
    <t>CODIGO  LSPC</t>
  </si>
  <si>
    <t xml:space="preserve">                                            PORCENTAJE OPORTUNIDAD</t>
  </si>
  <si>
    <t>SIFILIS</t>
  </si>
  <si>
    <t>VIH</t>
  </si>
  <si>
    <t>MALARIA</t>
  </si>
  <si>
    <t>LEISHMANIA</t>
  </si>
  <si>
    <t>No de Baciloscopia</t>
  </si>
  <si>
    <t>Calidad muestra 
(S, M, MP, H)</t>
  </si>
  <si>
    <t>LECTURA</t>
  </si>
  <si>
    <t>Código Interno LSPC</t>
  </si>
  <si>
    <t>TIPO DE ERROR</t>
  </si>
  <si>
    <t>Grueso</t>
  </si>
  <si>
    <t>Delgado</t>
  </si>
  <si>
    <t>Bien</t>
  </si>
  <si>
    <t>Precip fucsina</t>
  </si>
  <si>
    <t>Decolor deficiente</t>
  </si>
  <si>
    <t>S: Saliva, M: Moco, MP: Mucopurulenta, H: Hemoptoica</t>
  </si>
  <si>
    <t>Total Baciloscopias supervisadas</t>
  </si>
  <si>
    <t>Baciloscopias Positivas</t>
  </si>
  <si>
    <t>Baciloscopias Negativas</t>
  </si>
  <si>
    <t>% Defectostécnicos</t>
  </si>
  <si>
    <t>N°</t>
  </si>
  <si>
    <t>Concordancia</t>
  </si>
  <si>
    <t>Discondarcia</t>
  </si>
  <si>
    <t>Defectostécnicos</t>
  </si>
  <si>
    <t>%</t>
  </si>
  <si>
    <t>Municipio:</t>
  </si>
  <si>
    <t xml:space="preserve">Responsable de la lectura: </t>
  </si>
  <si>
    <t>Identificación de la lámina</t>
  </si>
  <si>
    <t>N° de muestras</t>
  </si>
  <si>
    <t>Distribución</t>
  </si>
  <si>
    <t>Precipitado de fucsina</t>
  </si>
  <si>
    <t>Decoloración deficiente</t>
  </si>
  <si>
    <t xml:space="preserve">Total de baciloscopias realizadas: </t>
  </si>
  <si>
    <t>N° de baciloscopias enviadas para EEID:</t>
  </si>
  <si>
    <t>Lectura Original</t>
  </si>
  <si>
    <t>Primera Evaluación</t>
  </si>
  <si>
    <t>Segunda Evaluación</t>
  </si>
  <si>
    <t>IB.</t>
  </si>
  <si>
    <t xml:space="preserve">     </t>
  </si>
  <si>
    <t>Total Baciloscopias Supervisadas</t>
  </si>
  <si>
    <t>Baciloscopias IB.&gt; 0</t>
  </si>
  <si>
    <t>Baciloscopias IB.= 0</t>
  </si>
  <si>
    <t xml:space="preserve">% Defectos técnicos </t>
  </si>
  <si>
    <t>Concordantes</t>
  </si>
  <si>
    <t>Nº</t>
  </si>
  <si>
    <t>Discordantes</t>
  </si>
  <si>
    <t>Extendido</t>
  </si>
  <si>
    <t>Coloración</t>
  </si>
  <si>
    <t>____________________________________</t>
  </si>
  <si>
    <t>* CONVENCIONES</t>
  </si>
  <si>
    <t>1. Blastocystis hominis</t>
  </si>
  <si>
    <t>2. Quistes de Endolimax nana</t>
  </si>
  <si>
    <t>5. Quistes de Entamoeba coli</t>
  </si>
  <si>
    <t>3. Quistes de Entamoeba hartmanni</t>
  </si>
  <si>
    <t>6. Quistes de Iodamoeba butschlii</t>
  </si>
  <si>
    <t>7. Quistes de Giardia duodenalis</t>
  </si>
  <si>
    <t xml:space="preserve">
8. Quistes de Chilomastix mesnili</t>
  </si>
  <si>
    <t>9. Quistes de Balantidium coli</t>
  </si>
  <si>
    <t>10. Huevos de Ascaris lumbricoides</t>
  </si>
  <si>
    <t>11. Huevos de Trichuris trichiura</t>
  </si>
  <si>
    <t>12. Huevos de Uncinarias</t>
  </si>
  <si>
    <t>13. Huevos de Enterobius vermicularis</t>
  </si>
  <si>
    <t>14. Larvas de Strogyloides stercolaris</t>
  </si>
  <si>
    <t>15. Huevos de Taenia sp.</t>
  </si>
  <si>
    <t>16. Huevos de Hymenolepis nana</t>
  </si>
  <si>
    <t>17. Huevos de Hymenolepis diminuta</t>
  </si>
  <si>
    <t>18. Huevos de Fasciola hepática</t>
  </si>
  <si>
    <t>19. NPI (No se observan parástos en la  muestra examinada)</t>
  </si>
  <si>
    <t>20. Otros</t>
  </si>
  <si>
    <t>PORCENTAJE DE  OPORTUNIDAD</t>
  </si>
  <si>
    <t>OBSERVACIONES:</t>
  </si>
  <si>
    <t xml:space="preserve">EEDI TSH EN TAMIZAJE DE HIPOTIROIDISMO CONGÉNITO </t>
  </si>
  <si>
    <t>ESCRIBA SU NUMERO DE FORMATO</t>
  </si>
  <si>
    <t>Página 1 de 1</t>
  </si>
  <si>
    <t>Laboratorio evaluado</t>
  </si>
  <si>
    <t>Departamento</t>
  </si>
  <si>
    <t>Municipio</t>
  </si>
  <si>
    <t>Perido evaluado</t>
  </si>
  <si>
    <t xml:space="preserve">mes </t>
  </si>
  <si>
    <t>año</t>
  </si>
  <si>
    <t>Codigo LSPC</t>
  </si>
  <si>
    <t>Número  de Tarjeta</t>
  </si>
  <si>
    <t xml:space="preserve">Datos laboratorio en prueba </t>
  </si>
  <si>
    <t>Datos LDSP</t>
  </si>
  <si>
    <t>Estadísticas de la regresión</t>
  </si>
  <si>
    <t>Y</t>
  </si>
  <si>
    <t>X</t>
  </si>
  <si>
    <t>Coeficiente de correlación de Pearson  R</t>
  </si>
  <si>
    <r>
      <rPr>
        <sz val="11"/>
        <color indexed="8"/>
        <rFont val="Calibri"/>
        <family val="2"/>
      </rPr>
      <t>Coeficiente de determinación R</t>
    </r>
    <r>
      <rPr>
        <vertAlign val="superscript"/>
        <sz val="11"/>
        <color indexed="8"/>
        <rFont val="Tw Cen MT"/>
        <family val="2"/>
      </rPr>
      <t>2</t>
    </r>
  </si>
  <si>
    <t>Diferencia hipotética de las medias</t>
  </si>
  <si>
    <r>
      <rPr>
        <sz val="11"/>
        <color indexed="8"/>
        <rFont val="Calibri"/>
        <family val="2"/>
      </rPr>
      <t>Error típico S</t>
    </r>
    <r>
      <rPr>
        <vertAlign val="subscript"/>
        <sz val="11"/>
        <color indexed="8"/>
        <rFont val="Tw Cen MT"/>
        <family val="2"/>
      </rPr>
      <t>e</t>
    </r>
  </si>
  <si>
    <t>Grados de libertad</t>
  </si>
  <si>
    <t>Estadístico t</t>
  </si>
  <si>
    <t>P(T&lt;=t) dos colas</t>
  </si>
  <si>
    <t>Valor crítico de t (dos colas)</t>
  </si>
  <si>
    <t>P(T&lt;=t) una cola</t>
  </si>
  <si>
    <t>Valor crítico de t (una cola)</t>
  </si>
  <si>
    <t>Suma</t>
  </si>
  <si>
    <t>Media</t>
  </si>
  <si>
    <t>Varianza</t>
  </si>
  <si>
    <t>Observaciones</t>
  </si>
  <si>
    <t>Desvaición estandar S</t>
  </si>
  <si>
    <t>Analis de resultados</t>
  </si>
  <si>
    <t xml:space="preserve">Bondad de ajuste medida por el coeficiente de determinación y por el error tipico: </t>
  </si>
  <si>
    <t>Prueba de hipotesis de correlación entre las series:</t>
  </si>
  <si>
    <t xml:space="preserve">La hipótesis de partida, o hipótesis nula, es que hay correlación entre las dos series de datos. </t>
  </si>
  <si>
    <r>
      <rPr>
        <sz val="11"/>
        <color indexed="8"/>
        <rFont val="Calibri"/>
        <family val="2"/>
      </rPr>
      <t>Según R</t>
    </r>
    <r>
      <rPr>
        <vertAlign val="superscript"/>
        <sz val="11"/>
        <color indexed="8"/>
        <rFont val="Tw Cen MT"/>
        <family val="2"/>
      </rPr>
      <t>2</t>
    </r>
    <r>
      <rPr>
        <sz val="11"/>
        <color indexed="8"/>
        <rFont val="Calibri"/>
        <family val="2"/>
      </rPr>
      <t>:</t>
    </r>
  </si>
  <si>
    <r>
      <rPr>
        <sz val="10"/>
        <color indexed="8"/>
        <rFont val="Tw Cen MT"/>
        <family val="2"/>
      </rPr>
      <t>Según S</t>
    </r>
    <r>
      <rPr>
        <vertAlign val="subscript"/>
        <sz val="10"/>
        <color indexed="8"/>
        <rFont val="Tw Cen MT"/>
        <family val="2"/>
      </rPr>
      <t xml:space="preserve">e </t>
    </r>
    <r>
      <rPr>
        <sz val="10"/>
        <color indexed="8"/>
        <rFont val="Tw Cen MT"/>
        <family val="2"/>
      </rPr>
      <t>:</t>
    </r>
  </si>
  <si>
    <t>El valor obtenido de t:</t>
  </si>
  <si>
    <t>muestra que la hipotesis nula es</t>
  </si>
  <si>
    <t>Conclusión:</t>
  </si>
  <si>
    <t>Criterio: Los datos se correlacionan y tienen bondad de ajuste</t>
  </si>
  <si>
    <t>Frma evaluador (Lider tecnico TSH)</t>
  </si>
  <si>
    <t>Nombre</t>
  </si>
  <si>
    <t>Firma coordinador</t>
  </si>
  <si>
    <t>Fecha  (año/mes/dia)</t>
  </si>
  <si>
    <t>Diferencia</t>
  </si>
  <si>
    <t>Análisis de los residuales</t>
  </si>
  <si>
    <t xml:space="preserve"> y=ax + b</t>
  </si>
  <si>
    <t xml:space="preserve"> Y - X </t>
  </si>
  <si>
    <t>y2</t>
  </si>
  <si>
    <t>x2</t>
  </si>
  <si>
    <t>xy</t>
  </si>
  <si>
    <t>(X - Y)2</t>
  </si>
  <si>
    <t>Observación</t>
  </si>
  <si>
    <t>Pronóstico para Y</t>
  </si>
  <si>
    <t>Residuos</t>
  </si>
  <si>
    <t>Residuos2</t>
  </si>
  <si>
    <t>d-dprom</t>
  </si>
  <si>
    <t>n</t>
  </si>
  <si>
    <t>Sum xi</t>
  </si>
  <si>
    <t>Sum xi2</t>
  </si>
  <si>
    <t>Sum yi</t>
  </si>
  <si>
    <t>Sum yi2</t>
  </si>
  <si>
    <t>Sum xiyi</t>
  </si>
  <si>
    <t>Error</t>
  </si>
  <si>
    <t>a</t>
  </si>
  <si>
    <t>b</t>
  </si>
  <si>
    <t>**Se</t>
  </si>
  <si>
    <t>Promedio</t>
  </si>
  <si>
    <t>Var</t>
  </si>
  <si>
    <t>sd</t>
  </si>
  <si>
    <t>N</t>
  </si>
  <si>
    <t>raiz N</t>
  </si>
  <si>
    <t>sd/raiz N</t>
  </si>
  <si>
    <t>*Estadístico t</t>
  </si>
  <si>
    <t>*ref.: Wiky</t>
  </si>
  <si>
    <t>Prueba t para medias de dos muestras emparejadas</t>
  </si>
  <si>
    <t>**ref.: Regresion SPSS</t>
  </si>
  <si>
    <t>Cálculo del estadístico t de Student para dos muestras independientes.</t>
  </si>
  <si>
    <t>7/4/2015 Prueba t de Student para la comparación de dos muestras independientes. Con este artículo trataremos de dar claridad a la realización e inte</t>
  </si>
  <si>
    <t>http://www.conexionismo.com/leer_articulo.php?ref=prueba_t_de_student_para_la_comparacion_de_dos_muestras_independientesj960497l</t>
  </si>
  <si>
    <t xml:space="preserve">E-MAIL: </t>
  </si>
  <si>
    <t>Código analista:</t>
  </si>
  <si>
    <t>Fecha de Supervisión:</t>
  </si>
  <si>
    <t>N° de ingreso LSPC:</t>
  </si>
  <si>
    <t>Laboratorio clínico:</t>
  </si>
  <si>
    <t xml:space="preserve">N° de baciloscopias de clasificación:           </t>
  </si>
  <si>
    <t>N° IB.&gt; 0</t>
  </si>
  <si>
    <t xml:space="preserve">N° IB.= 0 </t>
  </si>
  <si>
    <t>Baciloscopias correspondientes al mes de:</t>
  </si>
  <si>
    <t xml:space="preserve">Evento: </t>
  </si>
  <si>
    <r>
      <rPr>
        <sz val="11"/>
        <color indexed="8"/>
        <rFont val="Calibri"/>
        <family val="2"/>
      </rPr>
      <t>Criterio S</t>
    </r>
    <r>
      <rPr>
        <vertAlign val="subscript"/>
        <sz val="11"/>
        <color indexed="8"/>
        <rFont val="Tw Cen MT"/>
        <family val="2"/>
      </rPr>
      <t>e</t>
    </r>
    <r>
      <rPr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≤  S</t>
    </r>
  </si>
  <si>
    <r>
      <rPr>
        <sz val="11"/>
        <color indexed="8"/>
        <rFont val="Calibri"/>
        <family val="2"/>
      </rPr>
      <t>Criterio R</t>
    </r>
    <r>
      <rPr>
        <vertAlign val="superscript"/>
        <sz val="11"/>
        <color indexed="8"/>
        <rFont val="Tw Cen MT"/>
        <family val="2"/>
      </rPr>
      <t>2</t>
    </r>
    <r>
      <rPr>
        <sz val="11"/>
        <color indexed="8"/>
        <rFont val="Calibri"/>
        <family val="2"/>
      </rPr>
      <t xml:space="preserve"> ≥ 0.80</t>
    </r>
  </si>
  <si>
    <t>4. Quistes de Complejo Entamoeba histolytica / E dispar</t>
  </si>
  <si>
    <t xml:space="preserve">    </t>
  </si>
  <si>
    <t xml:space="preserve">   </t>
  </si>
  <si>
    <t>Código Interno  LSPC</t>
  </si>
  <si>
    <t>Fecha supervisión:</t>
  </si>
  <si>
    <t>La responsabilidad de la concordancia entre la muestra recibida y su identificación, recae sobre la institución que haya realizado la  respectiva toma de  muestra. Los resultados de los ensayos reportados en el presente informe, corresponden única y exclusivamente a las muestras recibidas, identificadas con los códigos referenciados. Este informe no puede ser reproducido parcial ni totalmente sin la autorización del LSP</t>
  </si>
  <si>
    <t>Observaciones Recomendaciones Y/O Sugerencias:</t>
  </si>
  <si>
    <t>Resultado Laboratorio De Salud Publica:</t>
  </si>
  <si>
    <t>Resultado Laboratorio Remitente:</t>
  </si>
  <si>
    <t xml:space="preserve">Evento de interés en SP: </t>
  </si>
  <si>
    <t xml:space="preserve">Fecha de recepción en el LSP: </t>
  </si>
  <si>
    <r>
      <t>Agente etiológico:</t>
    </r>
    <r>
      <rPr>
        <u/>
        <sz val="12"/>
        <rFont val="Arial Narrow"/>
        <family val="2"/>
      </rPr>
      <t xml:space="preserve"> </t>
    </r>
  </si>
  <si>
    <t xml:space="preserve">Fecha de recepción en la IPS: </t>
  </si>
  <si>
    <t>Ensayo realizado:</t>
  </si>
  <si>
    <r>
      <t xml:space="preserve">Identificacion de la muestra de la IPS: </t>
    </r>
    <r>
      <rPr>
        <u/>
        <sz val="12"/>
        <rFont val="Arial Narrow"/>
        <family val="2"/>
      </rPr>
      <t xml:space="preserve"> </t>
    </r>
  </si>
  <si>
    <t xml:space="preserve">Resumen de Historia Clinica con datos epidemiológicos:  </t>
  </si>
  <si>
    <t>Procedencia:</t>
  </si>
  <si>
    <t>Documento Identificación:</t>
  </si>
  <si>
    <t>Edad:</t>
  </si>
  <si>
    <t>Nombre:</t>
  </si>
  <si>
    <t xml:space="preserve">Teléfono: </t>
  </si>
  <si>
    <t xml:space="preserve">Entidad: </t>
  </si>
  <si>
    <t xml:space="preserve">Fecha de emisión del informe: </t>
  </si>
  <si>
    <t>Código Muestra:</t>
  </si>
  <si>
    <t>CONTA</t>
  </si>
  <si>
    <t>NOMBR IPS</t>
  </si>
  <si>
    <t>ITS Gram</t>
  </si>
  <si>
    <t>Parasitismo Intestinal</t>
  </si>
  <si>
    <t>Tuberculosis</t>
  </si>
  <si>
    <t>BRUCELLA</t>
  </si>
  <si>
    <t>LEPTOSPIRA</t>
  </si>
  <si>
    <t>_______________________________________</t>
  </si>
  <si>
    <r>
      <t>O</t>
    </r>
    <r>
      <rPr>
        <sz val="8"/>
        <color indexed="8"/>
        <rFont val="Arial"/>
        <family val="2"/>
      </rPr>
      <t xml:space="preserve">BSERVACIONES: </t>
    </r>
  </si>
  <si>
    <r>
      <t>&gt;</t>
    </r>
    <r>
      <rPr>
        <sz val="8"/>
        <rFont val="Arial"/>
        <family val="2"/>
      </rPr>
      <t xml:space="preserve"> 90 Puntos</t>
    </r>
  </si>
  <si>
    <t xml:space="preserve"> TOTAL</t>
  </si>
  <si>
    <t>CALIDAD/ CANTIDAD</t>
  </si>
  <si>
    <t>IDONEO</t>
  </si>
  <si>
    <t>PUNTUACION</t>
  </si>
  <si>
    <t>PORCENTAJE ERRORES TÉCNICOS</t>
  </si>
  <si>
    <t>PORCENTAJE DE          OPORTUNIDAD</t>
  </si>
  <si>
    <t>ACUERDO</t>
  </si>
  <si>
    <t>TOTAL MUESTRAS EVALUADAS</t>
  </si>
  <si>
    <t>PUNTO DE CORTE</t>
  </si>
  <si>
    <t>ENSAYO  / TECNICA</t>
  </si>
  <si>
    <t>CODIGO INTERNO LSPC</t>
  </si>
  <si>
    <t>CODIGO ASIGNADO DE LA MUESTRA</t>
  </si>
  <si>
    <t>LABORATORIO DE SALUD PUBLICA*</t>
  </si>
  <si>
    <t>RED DE LABORATORIO Y/O BANCO DE SANGRE</t>
  </si>
  <si>
    <t xml:space="preserve">RESPONSABLE: </t>
  </si>
  <si>
    <t>NOMBRE IPS</t>
  </si>
  <si>
    <t>CONTAM</t>
  </si>
  <si>
    <t>DISTRIBICION</t>
  </si>
  <si>
    <t>RESULTADO RECUENTO</t>
  </si>
  <si>
    <t>RESULTADO ESPECIE</t>
  </si>
  <si>
    <t>RESULTADO GENERAL</t>
  </si>
  <si>
    <t xml:space="preserve">                                             PORCENTAJE OPORTUNIDAD</t>
  </si>
  <si>
    <t>DH: Dehemoglobinización inadecuada    IN : Inadecuada (Ácida o Básica)     CT: Contaminada   PR: Precipitada</t>
  </si>
  <si>
    <t>*ESPECIE DE Plasmodium     1: P.vivax   2: P.falciparum   3:P.malariae   4: Infección mixta   5: P.ovale</t>
  </si>
  <si>
    <t>PR</t>
  </si>
  <si>
    <t>CT</t>
  </si>
  <si>
    <t>IN</t>
  </si>
  <si>
    <t>DH</t>
  </si>
  <si>
    <t>IRREGULAR</t>
  </si>
  <si>
    <t>TOCANDO BORDES</t>
  </si>
  <si>
    <t>DISTRIBUCION</t>
  </si>
  <si>
    <t>RECUENTO PARASITARIO</t>
  </si>
  <si>
    <t>LABORATORIO DE SALUD PÚBLICA DE CASANARE</t>
  </si>
  <si>
    <t xml:space="preserve">                                             OPORTUNIDAD</t>
  </si>
  <si>
    <t xml:space="preserve"> INDICE KAPP</t>
  </si>
  <si>
    <t>Lepra</t>
  </si>
  <si>
    <t>Observaciones:</t>
  </si>
  <si>
    <t>HBAgs</t>
  </si>
  <si>
    <t>Hepatitis C</t>
  </si>
  <si>
    <t>Chagas Cronico</t>
  </si>
  <si>
    <t>CHAGAS AGUDO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</si>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</sst>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00"/>
    <numFmt numFmtId="165" formatCode="0.0"/>
    <numFmt numFmtId="166" formatCode="d/mm/yyyy;@"/>
    <numFmt numFmtId="167" formatCode="0.0000000000E+00"/>
    <numFmt numFmtId="168" formatCode="yyyy\-mm\-dd;@"/>
    <numFmt numFmtId="169" formatCode="0.0000"/>
  </numFmts>
  <fonts count="71"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11"/>
      <color indexed="60"/>
      <name val="Calibri"/>
      <family val="2"/>
    </font>
    <font>
      <sz val="11"/>
      <color indexed="9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3"/>
      <color indexed="56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  <font>
      <sz val="5"/>
      <name val="Arial"/>
      <family val="2"/>
    </font>
    <font>
      <sz val="5"/>
      <color indexed="8"/>
      <name val="Arial"/>
      <family val="2"/>
    </font>
    <font>
      <sz val="10"/>
      <color indexed="8"/>
      <name val="Arial"/>
      <family val="2"/>
    </font>
    <font>
      <sz val="6"/>
      <color indexed="8"/>
      <name val="Arial"/>
      <family val="2"/>
    </font>
    <font>
      <b/>
      <sz val="7"/>
      <color indexed="8"/>
      <name val="Arial"/>
      <family val="2"/>
    </font>
    <font>
      <sz val="9"/>
      <name val="Arial"/>
      <family val="2"/>
    </font>
    <font>
      <b/>
      <sz val="6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1"/>
      <color indexed="53"/>
      <name val="Tw Cen MT"/>
      <family val="2"/>
    </font>
    <font>
      <sz val="11"/>
      <color indexed="9"/>
      <name val="Tw Cen MT"/>
      <family val="2"/>
    </font>
    <font>
      <b/>
      <sz val="12"/>
      <color indexed="9"/>
      <name val="Arial Narrow"/>
      <family val="2"/>
    </font>
    <font>
      <sz val="11"/>
      <color indexed="8"/>
      <name val="CT"/>
    </font>
    <font>
      <vertAlign val="superscript"/>
      <sz val="11"/>
      <color indexed="8"/>
      <name val="Tw Cen MT"/>
      <family val="2"/>
    </font>
    <font>
      <vertAlign val="subscript"/>
      <sz val="11"/>
      <color indexed="8"/>
      <name val="Tw Cen MT"/>
      <family val="2"/>
    </font>
    <font>
      <sz val="11"/>
      <name val="Tw Cen MT"/>
      <family val="2"/>
    </font>
    <font>
      <sz val="11"/>
      <color indexed="22"/>
      <name val="Tw Cen MT"/>
      <family val="2"/>
    </font>
    <font>
      <b/>
      <sz val="11"/>
      <color indexed="8"/>
      <name val="Tw Cen MT"/>
      <family val="2"/>
    </font>
    <font>
      <sz val="10"/>
      <color indexed="8"/>
      <name val="Tw Cen MT"/>
      <family val="2"/>
    </font>
    <font>
      <vertAlign val="subscript"/>
      <sz val="10"/>
      <color indexed="8"/>
      <name val="Tw Cen MT"/>
      <family val="2"/>
    </font>
    <font>
      <sz val="12"/>
      <color indexed="8"/>
      <name val="Tw Cen MT"/>
      <family val="2"/>
    </font>
    <font>
      <sz val="10"/>
      <color indexed="22"/>
      <name val="Tw Cen MT"/>
      <family val="2"/>
    </font>
    <font>
      <sz val="11"/>
      <color indexed="23"/>
      <name val="Tw Cen MT"/>
      <family val="2"/>
    </font>
    <font>
      <i/>
      <sz val="11"/>
      <color indexed="9"/>
      <name val="Tw Cen MT"/>
      <family val="2"/>
    </font>
    <font>
      <sz val="11"/>
      <color rgb="FF000000"/>
      <name val="CT"/>
    </font>
    <font>
      <sz val="11"/>
      <color indexed="8"/>
      <name val="Tw Cen MT"/>
      <family val="2"/>
    </font>
    <font>
      <sz val="11"/>
      <color rgb="FFFF0000"/>
      <name val="Tw Cen MT"/>
      <family val="2"/>
    </font>
    <font>
      <sz val="11"/>
      <color theme="0" tint="-0.249977111117893"/>
      <name val="Tw Cen MT"/>
      <family val="2"/>
    </font>
    <font>
      <b/>
      <sz val="11"/>
      <color theme="0" tint="-0.249977111117893"/>
      <name val="Tw Cen MT"/>
      <family val="2"/>
    </font>
    <font>
      <sz val="8"/>
      <name val="Tahoma"/>
      <family val="2"/>
    </font>
    <font>
      <sz val="12"/>
      <name val="Arial Narrow"/>
      <family val="2"/>
    </font>
    <font>
      <b/>
      <sz val="10"/>
      <name val="Tahoma"/>
      <family val="2"/>
    </font>
    <font>
      <i/>
      <sz val="10"/>
      <name val="Tahoma"/>
      <family val="2"/>
    </font>
    <font>
      <b/>
      <sz val="12"/>
      <name val="Arial Narrow"/>
      <family val="2"/>
    </font>
    <font>
      <u/>
      <sz val="12"/>
      <name val="Arial Narrow"/>
      <family val="2"/>
    </font>
    <font>
      <u/>
      <sz val="11"/>
      <color theme="10"/>
      <name val="Calibri"/>
      <family val="2"/>
    </font>
    <font>
      <sz val="8"/>
      <color theme="1"/>
      <name val="Arial"/>
      <family val="2"/>
    </font>
    <font>
      <u/>
      <sz val="8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sz val="11"/>
      <name val="Calibri"/>
      <family val="2"/>
    </font>
    <font>
      <sz val="1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9" fillId="16" borderId="1" applyNumberFormat="0" applyAlignment="0" applyProtection="0"/>
    <xf numFmtId="0" fontId="16" fillId="1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5" fillId="7" borderId="1" applyNumberFormat="0" applyAlignment="0" applyProtection="0"/>
    <xf numFmtId="0" fontId="8" fillId="3" borderId="0" applyNumberFormat="0" applyBorder="0" applyAlignment="0" applyProtection="0"/>
    <xf numFmtId="43" fontId="19" fillId="0" borderId="0" applyFont="0" applyFill="0" applyBorder="0" applyAlignment="0" applyProtection="0"/>
    <xf numFmtId="0" fontId="5" fillId="22" borderId="0" applyNumberFormat="0" applyBorder="0" applyAlignment="0" applyProtection="0"/>
    <xf numFmtId="0" fontId="19" fillId="0" borderId="0"/>
    <xf numFmtId="0" fontId="19" fillId="23" borderId="4" applyNumberFormat="0" applyFont="0" applyAlignment="0" applyProtection="0"/>
    <xf numFmtId="0" fontId="13" fillId="16" borderId="5" applyNumberFormat="0" applyAlignment="0" applyProtection="0"/>
    <xf numFmtId="0" fontId="1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7" fillId="0" borderId="7" applyNumberFormat="0" applyFill="0" applyAlignment="0" applyProtection="0"/>
    <xf numFmtId="0" fontId="17" fillId="0" borderId="8" applyNumberFormat="0" applyFill="0" applyAlignment="0" applyProtection="0"/>
    <xf numFmtId="0" fontId="54" fillId="0" borderId="0">
      <alignment vertical="center"/>
    </xf>
    <xf numFmtId="0" fontId="64" fillId="0" borderId="0" applyNumberFormat="0" applyFill="0" applyBorder="0" applyAlignment="0" applyProtection="0"/>
  </cellStyleXfs>
  <cellXfs count="763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Border="1" applyProtection="1"/>
    <xf numFmtId="0" fontId="3" fillId="0" borderId="0" xfId="0" applyFont="1" applyAlignment="1" applyProtection="1">
      <alignment vertical="center"/>
    </xf>
    <xf numFmtId="0" fontId="23" fillId="0" borderId="0" xfId="0" applyFont="1" applyProtection="1"/>
    <xf numFmtId="0" fontId="23" fillId="0" borderId="0" xfId="0" applyFont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164" fontId="24" fillId="0" borderId="0" xfId="0" applyNumberFormat="1" applyFont="1" applyBorder="1" applyAlignment="1" applyProtection="1">
      <alignment horizontal="center" vertical="center"/>
    </xf>
    <xf numFmtId="164" fontId="24" fillId="0" borderId="0" xfId="31" applyNumberFormat="1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/>
    </xf>
    <xf numFmtId="164" fontId="21" fillId="0" borderId="0" xfId="0" applyNumberFormat="1" applyFont="1" applyBorder="1" applyAlignment="1" applyProtection="1">
      <alignment horizontal="center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23" fillId="0" borderId="0" xfId="0" applyFont="1" applyBorder="1" applyProtection="1"/>
    <xf numFmtId="0" fontId="23" fillId="0" borderId="0" xfId="0" applyFont="1" applyBorder="1" applyAlignment="1" applyProtection="1"/>
    <xf numFmtId="0" fontId="23" fillId="0" borderId="15" xfId="0" applyFont="1" applyBorder="1" applyProtection="1"/>
    <xf numFmtId="0" fontId="23" fillId="0" borderId="15" xfId="0" applyFont="1" applyBorder="1" applyAlignment="1" applyProtection="1"/>
    <xf numFmtId="0" fontId="3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wrapText="1"/>
    </xf>
    <xf numFmtId="164" fontId="24" fillId="0" borderId="9" xfId="0" applyNumberFormat="1" applyFont="1" applyBorder="1" applyAlignment="1" applyProtection="1">
      <alignment horizontal="center"/>
      <protection locked="0"/>
    </xf>
    <xf numFmtId="0" fontId="21" fillId="0" borderId="10" xfId="0" applyFont="1" applyBorder="1" applyAlignment="1" applyProtection="1">
      <alignment horizontal="center"/>
      <protection locked="0"/>
    </xf>
    <xf numFmtId="0" fontId="21" fillId="0" borderId="9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/>
    <xf numFmtId="0" fontId="3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vertical="center"/>
    </xf>
    <xf numFmtId="0" fontId="29" fillId="0" borderId="9" xfId="33" applyFont="1" applyBorder="1" applyAlignment="1" applyProtection="1">
      <alignment horizontal="center" vertical="center" wrapText="1"/>
    </xf>
    <xf numFmtId="0" fontId="29" fillId="0" borderId="9" xfId="0" applyFont="1" applyBorder="1" applyAlignment="1" applyProtection="1">
      <alignment horizontal="center" vertical="center" wrapText="1"/>
    </xf>
    <xf numFmtId="0" fontId="29" fillId="0" borderId="11" xfId="0" applyFont="1" applyBorder="1" applyAlignment="1" applyProtection="1">
      <alignment horizontal="center" vertical="center" wrapText="1"/>
    </xf>
    <xf numFmtId="0" fontId="54" fillId="0" borderId="0" xfId="42" applyAlignment="1"/>
    <xf numFmtId="0" fontId="39" fillId="0" borderId="0" xfId="42" applyFont="1" applyFill="1" applyAlignment="1"/>
    <xf numFmtId="0" fontId="44" fillId="0" borderId="0" xfId="42" applyFont="1" applyFill="1" applyAlignment="1"/>
    <xf numFmtId="0" fontId="39" fillId="0" borderId="0" xfId="42" applyFont="1" applyFill="1" applyBorder="1" applyAlignment="1"/>
    <xf numFmtId="16" fontId="39" fillId="0" borderId="0" xfId="42" applyNumberFormat="1" applyFont="1" applyFill="1" applyBorder="1" applyAlignment="1"/>
    <xf numFmtId="2" fontId="39" fillId="0" borderId="0" xfId="42" applyNumberFormat="1" applyFont="1" applyFill="1" applyBorder="1" applyAlignment="1"/>
    <xf numFmtId="0" fontId="52" fillId="0" borderId="0" xfId="42" applyFont="1" applyFill="1" applyBorder="1" applyAlignment="1">
      <alignment horizontal="center"/>
    </xf>
    <xf numFmtId="0" fontId="39" fillId="0" borderId="0" xfId="42" applyFont="1" applyFill="1" applyBorder="1" applyAlignment="1">
      <alignment wrapText="1"/>
    </xf>
    <xf numFmtId="0" fontId="44" fillId="0" borderId="0" xfId="42" applyFont="1" applyAlignment="1"/>
    <xf numFmtId="0" fontId="54" fillId="16" borderId="37" xfId="42" applyFill="1" applyBorder="1" applyAlignment="1"/>
    <xf numFmtId="0" fontId="54" fillId="16" borderId="15" xfId="42" applyFill="1" applyBorder="1" applyAlignment="1"/>
    <xf numFmtId="0" fontId="54" fillId="16" borderId="36" xfId="42" applyFill="1" applyBorder="1" applyAlignment="1"/>
    <xf numFmtId="0" fontId="54" fillId="16" borderId="35" xfId="42" applyFill="1" applyBorder="1" applyAlignment="1" applyProtection="1"/>
    <xf numFmtId="0" fontId="54" fillId="16" borderId="0" xfId="42" applyFill="1" applyBorder="1" applyAlignment="1"/>
    <xf numFmtId="0" fontId="51" fillId="24" borderId="0" xfId="42" applyFont="1" applyFill="1" applyBorder="1" applyAlignment="1" applyProtection="1"/>
    <xf numFmtId="0" fontId="54" fillId="16" borderId="34" xfId="42" applyFill="1" applyBorder="1" applyAlignment="1"/>
    <xf numFmtId="0" fontId="54" fillId="0" borderId="0" xfId="42" applyFill="1" applyBorder="1" applyAlignment="1" applyProtection="1"/>
    <xf numFmtId="0" fontId="54" fillId="16" borderId="24" xfId="42" applyFill="1" applyBorder="1" applyAlignment="1" applyProtection="1"/>
    <xf numFmtId="0" fontId="54" fillId="16" borderId="24" xfId="42" applyFill="1" applyBorder="1" applyAlignment="1"/>
    <xf numFmtId="0" fontId="54" fillId="16" borderId="35" xfId="42" applyFill="1" applyBorder="1" applyAlignment="1"/>
    <xf numFmtId="0" fontId="54" fillId="0" borderId="0" xfId="42" applyFill="1" applyAlignment="1" applyProtection="1"/>
    <xf numFmtId="0" fontId="54" fillId="24" borderId="0" xfId="42" applyFill="1" applyBorder="1" applyAlignment="1" applyProtection="1"/>
    <xf numFmtId="0" fontId="54" fillId="24" borderId="0" xfId="42" applyFill="1" applyBorder="1" applyAlignment="1"/>
    <xf numFmtId="0" fontId="1" fillId="16" borderId="0" xfId="42" applyFont="1" applyFill="1" applyBorder="1" applyAlignment="1" applyProtection="1"/>
    <xf numFmtId="0" fontId="54" fillId="16" borderId="34" xfId="42" applyFill="1" applyBorder="1" applyAlignment="1" applyProtection="1"/>
    <xf numFmtId="0" fontId="1" fillId="16" borderId="34" xfId="42" applyFont="1" applyFill="1" applyBorder="1" applyAlignment="1" applyProtection="1"/>
    <xf numFmtId="0" fontId="54" fillId="16" borderId="34" xfId="42" applyFill="1" applyBorder="1" applyAlignment="1">
      <alignment horizontal="left"/>
    </xf>
    <xf numFmtId="0" fontId="45" fillId="16" borderId="0" xfId="42" applyFont="1" applyFill="1" applyBorder="1" applyAlignment="1"/>
    <xf numFmtId="0" fontId="50" fillId="16" borderId="0" xfId="42" applyFont="1" applyFill="1" applyBorder="1" applyAlignment="1">
      <alignment horizontal="right"/>
    </xf>
    <xf numFmtId="0" fontId="45" fillId="16" borderId="35" xfId="42" applyFont="1" applyFill="1" applyBorder="1" applyAlignment="1"/>
    <xf numFmtId="0" fontId="54" fillId="0" borderId="35" xfId="42" applyBorder="1" applyAlignment="1"/>
    <xf numFmtId="0" fontId="49" fillId="24" borderId="0" xfId="42" applyFont="1" applyFill="1" applyBorder="1" applyAlignment="1">
      <alignment horizontal="left"/>
    </xf>
    <xf numFmtId="0" fontId="54" fillId="16" borderId="0" xfId="42" applyFill="1" applyBorder="1" applyAlignment="1">
      <alignment horizontal="right"/>
    </xf>
    <xf numFmtId="0" fontId="54" fillId="16" borderId="0" xfId="42" applyFill="1" applyBorder="1" applyAlignment="1">
      <alignment horizontal="left"/>
    </xf>
    <xf numFmtId="0" fontId="47" fillId="24" borderId="0" xfId="42" applyFont="1" applyFill="1" applyBorder="1" applyAlignment="1">
      <alignment horizontal="left"/>
    </xf>
    <xf numFmtId="0" fontId="47" fillId="16" borderId="0" xfId="42" applyFont="1" applyFill="1" applyBorder="1" applyAlignment="1">
      <alignment horizontal="left"/>
    </xf>
    <xf numFmtId="0" fontId="54" fillId="16" borderId="0" xfId="42" applyFill="1" applyBorder="1" applyAlignment="1">
      <alignment wrapText="1"/>
    </xf>
    <xf numFmtId="0" fontId="46" fillId="16" borderId="0" xfId="42" applyFont="1" applyFill="1" applyBorder="1" applyAlignment="1">
      <alignment horizontal="left"/>
    </xf>
    <xf numFmtId="0" fontId="46" fillId="16" borderId="34" xfId="42" applyFont="1" applyFill="1" applyBorder="1" applyAlignment="1">
      <alignment horizontal="left"/>
    </xf>
    <xf numFmtId="165" fontId="54" fillId="16" borderId="0" xfId="42" applyNumberFormat="1" applyFill="1" applyBorder="1" applyAlignment="1"/>
    <xf numFmtId="165" fontId="41" fillId="24" borderId="9" xfId="42" applyNumberFormat="1" applyFont="1" applyFill="1" applyBorder="1" applyAlignment="1">
      <alignment horizontal="center"/>
    </xf>
    <xf numFmtId="0" fontId="53" fillId="0" borderId="64" xfId="42" applyFont="1" applyBorder="1" applyAlignment="1">
      <alignment horizontal="center" vertical="center" wrapText="1"/>
    </xf>
    <xf numFmtId="0" fontId="1" fillId="24" borderId="9" xfId="42" applyFont="1" applyFill="1" applyBorder="1" applyAlignment="1">
      <alignment horizontal="center"/>
    </xf>
    <xf numFmtId="0" fontId="53" fillId="0" borderId="63" xfId="42" applyFont="1" applyBorder="1" applyAlignment="1">
      <alignment horizontal="center" vertical="center" wrapText="1"/>
    </xf>
    <xf numFmtId="0" fontId="55" fillId="16" borderId="0" xfId="42" applyFont="1" applyFill="1" applyBorder="1" applyAlignment="1"/>
    <xf numFmtId="0" fontId="56" fillId="16" borderId="0" xfId="42" applyFont="1" applyFill="1" applyBorder="1" applyAlignment="1"/>
    <xf numFmtId="0" fontId="57" fillId="16" borderId="0" xfId="42" applyFont="1" applyFill="1" applyBorder="1" applyAlignment="1"/>
    <xf numFmtId="0" fontId="53" fillId="0" borderId="62" xfId="42" applyFont="1" applyBorder="1" applyAlignment="1">
      <alignment horizontal="center" vertical="center" wrapText="1"/>
    </xf>
    <xf numFmtId="0" fontId="44" fillId="16" borderId="0" xfId="42" applyFont="1" applyFill="1" applyBorder="1" applyAlignment="1"/>
    <xf numFmtId="0" fontId="54" fillId="0" borderId="0" xfId="42" applyAlignment="1">
      <alignment wrapText="1"/>
    </xf>
    <xf numFmtId="0" fontId="54" fillId="8" borderId="0" xfId="42" applyFill="1" applyBorder="1" applyAlignment="1"/>
    <xf numFmtId="0" fontId="54" fillId="8" borderId="0" xfId="42" applyFill="1" applyBorder="1" applyAlignment="1">
      <alignment vertical="center" wrapText="1"/>
    </xf>
    <xf numFmtId="0" fontId="54" fillId="8" borderId="0" xfId="42" applyFill="1" applyBorder="1" applyAlignment="1">
      <alignment wrapText="1"/>
    </xf>
    <xf numFmtId="0" fontId="54" fillId="8" borderId="34" xfId="42" applyFill="1" applyBorder="1" applyAlignment="1">
      <alignment wrapText="1"/>
    </xf>
    <xf numFmtId="0" fontId="54" fillId="0" borderId="0" xfId="42" applyBorder="1" applyAlignment="1">
      <alignment horizontal="left"/>
    </xf>
    <xf numFmtId="0" fontId="54" fillId="0" borderId="0" xfId="42" applyFill="1" applyBorder="1" applyAlignment="1"/>
    <xf numFmtId="0" fontId="1" fillId="24" borderId="0" xfId="42" applyFont="1" applyFill="1" applyBorder="1" applyAlignment="1" applyProtection="1">
      <protection locked="0" hidden="1"/>
    </xf>
    <xf numFmtId="0" fontId="54" fillId="0" borderId="34" xfId="42" applyBorder="1" applyAlignment="1"/>
    <xf numFmtId="0" fontId="38" fillId="0" borderId="0" xfId="42" applyFont="1" applyFill="1" applyAlignment="1"/>
    <xf numFmtId="0" fontId="54" fillId="0" borderId="33" xfId="42" applyBorder="1" applyAlignment="1"/>
    <xf numFmtId="0" fontId="4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Border="1" applyProtection="1"/>
    <xf numFmtId="0" fontId="24" fillId="0" borderId="0" xfId="0" applyFont="1" applyProtection="1"/>
    <xf numFmtId="0" fontId="24" fillId="0" borderId="9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24" fillId="0" borderId="17" xfId="0" applyFont="1" applyBorder="1" applyAlignment="1" applyProtection="1">
      <alignment horizontal="center" vertical="center" wrapText="1"/>
      <protection locked="0"/>
    </xf>
    <xf numFmtId="0" fontId="30" fillId="0" borderId="0" xfId="0" applyFont="1" applyProtection="1"/>
    <xf numFmtId="0" fontId="30" fillId="0" borderId="0" xfId="0" applyFont="1" applyAlignment="1" applyProtection="1">
      <alignment horizontal="center"/>
    </xf>
    <xf numFmtId="0" fontId="30" fillId="0" borderId="0" xfId="0" applyFont="1" applyAlignment="1" applyProtection="1">
      <alignment vertical="center"/>
    </xf>
    <xf numFmtId="0" fontId="34" fillId="0" borderId="20" xfId="0" applyFont="1" applyBorder="1" applyAlignment="1" applyProtection="1">
      <alignment horizontal="center" vertical="center" wrapText="1"/>
    </xf>
    <xf numFmtId="0" fontId="34" fillId="0" borderId="13" xfId="0" applyFont="1" applyBorder="1" applyAlignment="1" applyProtection="1">
      <alignment horizontal="center" vertical="center" wrapText="1"/>
    </xf>
    <xf numFmtId="0" fontId="34" fillId="0" borderId="21" xfId="0" applyFont="1" applyBorder="1" applyAlignment="1" applyProtection="1">
      <alignment horizontal="center" vertical="center" wrapText="1"/>
    </xf>
    <xf numFmtId="0" fontId="21" fillId="0" borderId="9" xfId="0" applyFont="1" applyBorder="1" applyAlignment="1" applyProtection="1">
      <alignment vertical="center"/>
    </xf>
    <xf numFmtId="0" fontId="26" fillId="0" borderId="26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/>
    </xf>
    <xf numFmtId="0" fontId="30" fillId="0" borderId="9" xfId="0" applyFont="1" applyBorder="1" applyAlignment="1" applyProtection="1">
      <alignment horizontal="center" vertical="center"/>
    </xf>
    <xf numFmtId="0" fontId="30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58" fillId="0" borderId="0" xfId="0" applyFont="1" applyAlignment="1"/>
    <xf numFmtId="0" fontId="58" fillId="0" borderId="0" xfId="0" applyFont="1" applyAlignment="1">
      <alignment horizontal="center"/>
    </xf>
    <xf numFmtId="0" fontId="58" fillId="0" borderId="0" xfId="0" applyFont="1"/>
    <xf numFmtId="0" fontId="59" fillId="0" borderId="0" xfId="0" applyFont="1"/>
    <xf numFmtId="0" fontId="37" fillId="0" borderId="0" xfId="0" applyFont="1" applyBorder="1" applyAlignment="1">
      <alignment horizontal="left"/>
    </xf>
    <xf numFmtId="0" fontId="59" fillId="0" borderId="15" xfId="0" applyFont="1" applyBorder="1"/>
    <xf numFmtId="0" fontId="59" fillId="0" borderId="0" xfId="0" applyFont="1" applyBorder="1"/>
    <xf numFmtId="0" fontId="60" fillId="0" borderId="0" xfId="0" applyFont="1" applyBorder="1"/>
    <xf numFmtId="0" fontId="59" fillId="0" borderId="15" xfId="0" applyFont="1" applyBorder="1" applyAlignment="1">
      <alignment vertical="center" wrapText="1"/>
    </xf>
    <xf numFmtId="0" fontId="59" fillId="0" borderId="0" xfId="0" applyFont="1" applyBorder="1" applyAlignment="1">
      <alignment horizontal="left" vertical="center" wrapText="1"/>
    </xf>
    <xf numFmtId="0" fontId="59" fillId="0" borderId="0" xfId="0" applyFont="1" applyBorder="1" applyAlignment="1">
      <alignment horizontal="left" vertical="center"/>
    </xf>
    <xf numFmtId="0" fontId="59" fillId="0" borderId="0" xfId="0" applyFont="1" applyBorder="1" applyAlignment="1">
      <alignment vertical="center"/>
    </xf>
    <xf numFmtId="0" fontId="59" fillId="0" borderId="34" xfId="0" applyFont="1" applyBorder="1" applyAlignment="1">
      <alignment vertical="center"/>
    </xf>
    <xf numFmtId="0" fontId="59" fillId="0" borderId="15" xfId="0" applyFont="1" applyBorder="1" applyAlignment="1">
      <alignment vertical="center"/>
    </xf>
    <xf numFmtId="0" fontId="59" fillId="0" borderId="36" xfId="0" applyFont="1" applyBorder="1" applyAlignment="1">
      <alignment vertical="center"/>
    </xf>
    <xf numFmtId="166" fontId="59" fillId="0" borderId="61" xfId="0" applyNumberFormat="1" applyFont="1" applyBorder="1" applyAlignment="1">
      <alignment vertical="center"/>
    </xf>
    <xf numFmtId="0" fontId="59" fillId="0" borderId="0" xfId="0" applyFont="1" applyBorder="1" applyAlignment="1"/>
    <xf numFmtId="0" fontId="59" fillId="0" borderId="34" xfId="0" applyFont="1" applyBorder="1" applyAlignment="1"/>
    <xf numFmtId="0" fontId="59" fillId="0" borderId="34" xfId="0" applyFont="1" applyBorder="1" applyAlignment="1">
      <alignment horizontal="left"/>
    </xf>
    <xf numFmtId="0" fontId="59" fillId="0" borderId="61" xfId="0" applyFont="1" applyBorder="1" applyAlignment="1">
      <alignment horizontal="left"/>
    </xf>
    <xf numFmtId="0" fontId="59" fillId="0" borderId="61" xfId="0" applyFont="1" applyBorder="1"/>
    <xf numFmtId="0" fontId="62" fillId="0" borderId="0" xfId="0" applyFont="1" applyBorder="1" applyAlignment="1">
      <alignment vertical="center"/>
    </xf>
    <xf numFmtId="0" fontId="20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/>
    </xf>
    <xf numFmtId="0" fontId="20" fillId="0" borderId="0" xfId="0" applyFont="1" applyFill="1" applyBorder="1" applyAlignment="1" applyProtection="1"/>
    <xf numFmtId="0" fontId="20" fillId="0" borderId="0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left"/>
    </xf>
    <xf numFmtId="0" fontId="33" fillId="0" borderId="0" xfId="0" applyFont="1" applyBorder="1" applyAlignment="1" applyProtection="1">
      <alignment horizontal="left" vertical="center"/>
      <protection locked="0"/>
    </xf>
    <xf numFmtId="0" fontId="33" fillId="0" borderId="9" xfId="0" applyFont="1" applyBorder="1" applyAlignment="1" applyProtection="1">
      <alignment horizontal="center" vertical="center" wrapText="1"/>
      <protection locked="0"/>
    </xf>
    <xf numFmtId="0" fontId="33" fillId="0" borderId="17" xfId="0" applyFont="1" applyBorder="1" applyAlignment="1" applyProtection="1">
      <alignment horizontal="center" vertical="center" wrapText="1"/>
      <protection locked="0"/>
    </xf>
    <xf numFmtId="0" fontId="24" fillId="0" borderId="9" xfId="0" applyFont="1" applyBorder="1" applyAlignment="1" applyProtection="1">
      <alignment horizontal="center" vertical="center" wrapText="1"/>
      <protection locked="0"/>
    </xf>
    <xf numFmtId="0" fontId="21" fillId="0" borderId="45" xfId="0" applyFont="1" applyBorder="1" applyAlignment="1" applyProtection="1">
      <alignment horizontal="center"/>
      <protection locked="0"/>
    </xf>
    <xf numFmtId="0" fontId="21" fillId="0" borderId="46" xfId="0" applyFont="1" applyBorder="1" applyAlignment="1" applyProtection="1">
      <alignment horizontal="center"/>
      <protection locked="0"/>
    </xf>
    <xf numFmtId="0" fontId="62" fillId="0" borderId="9" xfId="0" applyFont="1" applyBorder="1" applyAlignment="1">
      <alignment vertical="center"/>
    </xf>
    <xf numFmtId="0" fontId="59" fillId="0" borderId="33" xfId="0" applyFont="1" applyBorder="1" applyAlignment="1"/>
    <xf numFmtId="167" fontId="59" fillId="0" borderId="66" xfId="0" applyNumberFormat="1" applyFont="1" applyBorder="1" applyAlignment="1" applyProtection="1">
      <alignment horizontal="left"/>
      <protection locked="0"/>
    </xf>
    <xf numFmtId="0" fontId="26" fillId="0" borderId="9" xfId="0" applyFont="1" applyBorder="1" applyAlignment="1" applyProtection="1">
      <alignment horizontal="center" vertical="center" wrapText="1"/>
    </xf>
    <xf numFmtId="0" fontId="28" fillId="0" borderId="9" xfId="33" applyFont="1" applyBorder="1" applyAlignment="1" applyProtection="1">
      <alignment horizontal="center" vertical="center" wrapText="1"/>
    </xf>
    <xf numFmtId="10" fontId="24" fillId="0" borderId="9" xfId="0" applyNumberFormat="1" applyFont="1" applyBorder="1" applyAlignment="1" applyProtection="1">
      <alignment horizontal="center"/>
      <protection locked="0"/>
    </xf>
    <xf numFmtId="49" fontId="21" fillId="0" borderId="9" xfId="0" applyNumberFormat="1" applyFont="1" applyBorder="1" applyAlignment="1" applyProtection="1">
      <alignment horizontal="center" vertical="center" wrapText="1"/>
      <protection locked="0"/>
    </xf>
    <xf numFmtId="49" fontId="23" fillId="0" borderId="0" xfId="0" applyNumberFormat="1" applyFont="1" applyBorder="1" applyAlignment="1" applyProtection="1">
      <alignment horizontal="left"/>
      <protection locked="0"/>
    </xf>
    <xf numFmtId="49" fontId="23" fillId="0" borderId="0" xfId="0" applyNumberFormat="1" applyFont="1" applyBorder="1" applyAlignment="1" applyProtection="1">
      <protection locked="0"/>
    </xf>
    <xf numFmtId="49" fontId="21" fillId="0" borderId="9" xfId="33" applyNumberFormat="1" applyFont="1" applyBorder="1" applyAlignment="1" applyProtection="1">
      <alignment horizontal="center" vertical="center"/>
      <protection locked="0"/>
    </xf>
    <xf numFmtId="49" fontId="21" fillId="0" borderId="9" xfId="0" applyNumberFormat="1" applyFont="1" applyBorder="1" applyAlignment="1" applyProtection="1">
      <alignment horizontal="center" vertical="center"/>
      <protection locked="0"/>
    </xf>
    <xf numFmtId="49" fontId="21" fillId="0" borderId="13" xfId="33" applyNumberFormat="1" applyFont="1" applyBorder="1" applyAlignment="1" applyProtection="1">
      <alignment horizontal="center" vertical="center"/>
      <protection locked="0"/>
    </xf>
    <xf numFmtId="49" fontId="21" fillId="0" borderId="13" xfId="0" applyNumberFormat="1" applyFont="1" applyBorder="1" applyAlignment="1" applyProtection="1">
      <alignment horizontal="center" vertical="center"/>
      <protection locked="0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65" fillId="0" borderId="16" xfId="0" applyNumberFormat="1" applyFont="1" applyBorder="1" applyAlignment="1" applyProtection="1">
      <alignment horizontal="center" vertical="center"/>
      <protection locked="0"/>
    </xf>
    <xf numFmtId="49" fontId="65" fillId="26" borderId="16" xfId="0" applyNumberFormat="1" applyFont="1" applyFill="1" applyBorder="1" applyAlignment="1" applyProtection="1">
      <alignment horizontal="center" vertical="center"/>
      <protection locked="0"/>
    </xf>
    <xf numFmtId="49" fontId="21" fillId="0" borderId="22" xfId="33" applyNumberFormat="1" applyFont="1" applyBorder="1" applyAlignment="1" applyProtection="1">
      <alignment horizontal="center" vertical="center"/>
      <protection locked="0"/>
    </xf>
    <xf numFmtId="49" fontId="21" fillId="0" borderId="16" xfId="33" applyNumberFormat="1" applyFont="1" applyFill="1" applyBorder="1" applyAlignment="1" applyProtection="1">
      <alignment horizontal="center" vertical="center"/>
      <protection locked="0"/>
    </xf>
    <xf numFmtId="49" fontId="21" fillId="0" borderId="10" xfId="33" applyNumberFormat="1" applyFont="1" applyBorder="1" applyAlignment="1" applyProtection="1">
      <alignment horizontal="center" vertical="center"/>
      <protection locked="0"/>
    </xf>
    <xf numFmtId="49" fontId="21" fillId="0" borderId="12" xfId="33" applyNumberFormat="1" applyFont="1" applyBorder="1" applyAlignment="1" applyProtection="1">
      <alignment horizontal="center" vertical="center"/>
      <protection locked="0"/>
    </xf>
    <xf numFmtId="49" fontId="21" fillId="0" borderId="20" xfId="33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left"/>
    </xf>
    <xf numFmtId="0" fontId="27" fillId="0" borderId="9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21" fillId="0" borderId="13" xfId="0" applyFont="1" applyBorder="1" applyAlignment="1" applyProtection="1">
      <alignment horizontal="center"/>
      <protection locked="0"/>
    </xf>
    <xf numFmtId="168" fontId="23" fillId="0" borderId="0" xfId="0" applyNumberFormat="1" applyFont="1" applyAlignment="1" applyProtection="1">
      <alignment horizontal="left"/>
      <protection locked="0"/>
    </xf>
    <xf numFmtId="0" fontId="23" fillId="0" borderId="0" xfId="0" applyFont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left"/>
      <protection locked="0"/>
    </xf>
    <xf numFmtId="0" fontId="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/>
    <xf numFmtId="0" fontId="23" fillId="0" borderId="0" xfId="0" applyFont="1" applyBorder="1" applyAlignment="1"/>
    <xf numFmtId="0" fontId="23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vertical="top" wrapText="1"/>
    </xf>
    <xf numFmtId="10" fontId="21" fillId="0" borderId="11" xfId="0" applyNumberFormat="1" applyFont="1" applyBorder="1" applyAlignment="1" applyProtection="1">
      <alignment horizontal="center"/>
    </xf>
    <xf numFmtId="9" fontId="21" fillId="0" borderId="9" xfId="0" applyNumberFormat="1" applyFont="1" applyBorder="1" applyAlignment="1" applyProtection="1">
      <alignment horizontal="center"/>
      <protection locked="0"/>
    </xf>
    <xf numFmtId="0" fontId="24" fillId="0" borderId="9" xfId="0" applyNumberFormat="1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Border="1"/>
    <xf numFmtId="0" fontId="1" fillId="0" borderId="0" xfId="0" applyFont="1" applyBorder="1" applyAlignment="1">
      <alignment horizontal="center" vertical="center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164" fontId="21" fillId="0" borderId="13" xfId="0" applyNumberFormat="1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169" fontId="24" fillId="0" borderId="13" xfId="0" applyNumberFormat="1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164" fontId="21" fillId="0" borderId="9" xfId="0" applyNumberFormat="1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164" fontId="24" fillId="0" borderId="11" xfId="31" applyNumberFormat="1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164" fontId="1" fillId="0" borderId="0" xfId="0" applyNumberFormat="1" applyFont="1" applyBorder="1" applyAlignment="1">
      <alignment horizontal="center" vertical="center"/>
    </xf>
    <xf numFmtId="164" fontId="24" fillId="0" borderId="9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64" fontId="1" fillId="0" borderId="0" xfId="31" applyNumberFormat="1" applyFont="1" applyBorder="1" applyAlignment="1">
      <alignment horizontal="center" vertical="center"/>
    </xf>
    <xf numFmtId="164" fontId="24" fillId="0" borderId="9" xfId="3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/>
    <xf numFmtId="0" fontId="2" fillId="0" borderId="0" xfId="0" applyFont="1" applyBorder="1" applyAlignment="1">
      <alignment vertical="center"/>
    </xf>
    <xf numFmtId="0" fontId="4" fillId="0" borderId="0" xfId="0" applyFont="1" applyAlignment="1"/>
    <xf numFmtId="0" fontId="23" fillId="0" borderId="0" xfId="0" applyFont="1" applyAlignment="1" applyProtection="1">
      <alignment horizontal="center"/>
    </xf>
    <xf numFmtId="0" fontId="23" fillId="0" borderId="0" xfId="0" applyFont="1" applyAlignment="1" applyProtection="1"/>
    <xf numFmtId="0" fontId="1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/>
    </xf>
    <xf numFmtId="164" fontId="21" fillId="0" borderId="0" xfId="0" applyNumberFormat="1" applyFont="1" applyBorder="1" applyAlignment="1" applyProtection="1">
      <alignment horizontal="left" vertical="top"/>
    </xf>
    <xf numFmtId="0" fontId="23" fillId="0" borderId="11" xfId="0" applyFont="1" applyBorder="1" applyAlignment="1" applyProtection="1">
      <alignment horizontal="center"/>
      <protection locked="0"/>
    </xf>
    <xf numFmtId="0" fontId="23" fillId="0" borderId="9" xfId="0" applyFont="1" applyBorder="1" applyAlignment="1" applyProtection="1">
      <alignment horizontal="center"/>
      <protection locked="0"/>
    </xf>
    <xf numFmtId="0" fontId="21" fillId="0" borderId="9" xfId="33" applyFont="1" applyBorder="1" applyAlignment="1" applyProtection="1">
      <alignment horizontal="center"/>
      <protection locked="0"/>
    </xf>
    <xf numFmtId="0" fontId="21" fillId="0" borderId="10" xfId="33" applyFont="1" applyBorder="1" applyAlignment="1" applyProtection="1">
      <alignment horizontal="center"/>
      <protection locked="0"/>
    </xf>
    <xf numFmtId="0" fontId="28" fillId="0" borderId="9" xfId="33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left" wrapText="1"/>
    </xf>
    <xf numFmtId="0" fontId="25" fillId="0" borderId="9" xfId="0" applyFont="1" applyBorder="1" applyAlignment="1" applyProtection="1">
      <alignment horizontal="center"/>
      <protection locked="0"/>
    </xf>
    <xf numFmtId="164" fontId="25" fillId="0" borderId="9" xfId="0" applyNumberFormat="1" applyFont="1" applyBorder="1" applyAlignment="1" applyProtection="1">
      <alignment horizontal="center"/>
      <protection locked="0"/>
    </xf>
    <xf numFmtId="0" fontId="31" fillId="0" borderId="0" xfId="0" applyFont="1" applyAlignment="1" applyProtection="1">
      <alignment horizontal="center" vertical="center" wrapText="1"/>
    </xf>
    <xf numFmtId="0" fontId="31" fillId="0" borderId="9" xfId="0" applyFont="1" applyBorder="1" applyAlignment="1" applyProtection="1">
      <alignment horizontal="center" vertical="center" wrapText="1"/>
    </xf>
    <xf numFmtId="0" fontId="25" fillId="0" borderId="9" xfId="0" applyFont="1" applyBorder="1" applyAlignment="1" applyProtection="1">
      <alignment horizontal="center" vertical="center" wrapText="1"/>
    </xf>
    <xf numFmtId="0" fontId="68" fillId="0" borderId="0" xfId="0" applyFont="1" applyAlignment="1" applyProtection="1">
      <alignment wrapText="1"/>
    </xf>
    <xf numFmtId="0" fontId="23" fillId="0" borderId="14" xfId="0" applyFont="1" applyBorder="1" applyAlignment="1" applyProtection="1">
      <alignment horizontal="center"/>
      <protection locked="0"/>
    </xf>
    <xf numFmtId="0" fontId="23" fillId="0" borderId="13" xfId="0" applyFont="1" applyBorder="1" applyAlignment="1" applyProtection="1">
      <alignment horizontal="center"/>
      <protection locked="0"/>
    </xf>
    <xf numFmtId="0" fontId="21" fillId="0" borderId="13" xfId="33" applyFont="1" applyBorder="1" applyAlignment="1" applyProtection="1">
      <alignment horizontal="center"/>
      <protection locked="0"/>
    </xf>
    <xf numFmtId="0" fontId="21" fillId="0" borderId="16" xfId="33" applyFont="1" applyBorder="1" applyAlignment="1" applyProtection="1">
      <alignment horizontal="center"/>
      <protection locked="0"/>
    </xf>
    <xf numFmtId="0" fontId="21" fillId="0" borderId="14" xfId="33" applyFont="1" applyBorder="1" applyAlignment="1" applyProtection="1">
      <alignment horizontal="center"/>
      <protection locked="0"/>
    </xf>
    <xf numFmtId="0" fontId="21" fillId="0" borderId="12" xfId="33" applyFont="1" applyBorder="1" applyAlignment="1" applyProtection="1">
      <alignment horizontal="center"/>
      <protection locked="0"/>
    </xf>
    <xf numFmtId="0" fontId="21" fillId="0" borderId="11" xfId="33" applyFont="1" applyBorder="1" applyAlignment="1" applyProtection="1">
      <alignment horizontal="center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0" fillId="0" borderId="24" xfId="0" applyFont="1" applyBorder="1" applyAlignment="1" applyProtection="1">
      <alignment horizontal="left"/>
    </xf>
    <xf numFmtId="0" fontId="20" fillId="0" borderId="0" xfId="0" applyFont="1" applyBorder="1" applyAlignment="1" applyProtection="1">
      <alignment horizontal="center"/>
    </xf>
    <xf numFmtId="0" fontId="4" fillId="0" borderId="0" xfId="0" applyFont="1" applyAlignment="1" applyProtection="1"/>
    <xf numFmtId="0" fontId="33" fillId="0" borderId="0" xfId="0" applyFont="1" applyBorder="1" applyAlignment="1" applyProtection="1">
      <alignment horizontal="center"/>
    </xf>
    <xf numFmtId="1" fontId="33" fillId="0" borderId="0" xfId="0" applyNumberFormat="1" applyFont="1" applyBorder="1" applyAlignment="1" applyProtection="1">
      <alignment horizontal="left"/>
      <protection locked="0"/>
    </xf>
    <xf numFmtId="1" fontId="33" fillId="0" borderId="0" xfId="0" applyNumberFormat="1" applyFont="1" applyBorder="1" applyAlignment="1" applyProtection="1">
      <alignment horizontal="left" vertical="center"/>
      <protection locked="0"/>
    </xf>
    <xf numFmtId="0" fontId="21" fillId="0" borderId="9" xfId="0" applyFont="1" applyBorder="1" applyAlignment="1">
      <alignment vertical="center" wrapText="1"/>
    </xf>
    <xf numFmtId="49" fontId="24" fillId="0" borderId="10" xfId="0" applyNumberFormat="1" applyFont="1" applyBorder="1" applyAlignment="1" applyProtection="1">
      <alignment horizontal="center" vertical="center"/>
      <protection locked="0"/>
    </xf>
    <xf numFmtId="49" fontId="24" fillId="0" borderId="12" xfId="0" applyNumberFormat="1" applyFont="1" applyBorder="1" applyAlignment="1" applyProtection="1">
      <alignment horizontal="center" vertical="center"/>
      <protection locked="0"/>
    </xf>
    <xf numFmtId="49" fontId="23" fillId="0" borderId="0" xfId="0" applyNumberFormat="1" applyFont="1" applyBorder="1" applyAlignment="1" applyProtection="1">
      <alignment horizontal="left" vertical="center"/>
      <protection locked="0"/>
    </xf>
    <xf numFmtId="168" fontId="23" fillId="0" borderId="0" xfId="0" applyNumberFormat="1" applyFont="1" applyAlignment="1" applyProtection="1">
      <alignment horizontal="left" vertical="center"/>
      <protection locked="0"/>
    </xf>
    <xf numFmtId="0" fontId="33" fillId="0" borderId="0" xfId="0" applyFont="1" applyFill="1" applyBorder="1" applyAlignment="1" applyProtection="1">
      <alignment horizontal="left"/>
      <protection locked="0"/>
    </xf>
    <xf numFmtId="0" fontId="27" fillId="0" borderId="9" xfId="0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left"/>
    </xf>
    <xf numFmtId="0" fontId="24" fillId="0" borderId="9" xfId="0" applyFont="1" applyBorder="1" applyAlignment="1" applyProtection="1">
      <alignment horizontal="center"/>
      <protection locked="0"/>
    </xf>
    <xf numFmtId="0" fontId="23" fillId="0" borderId="0" xfId="0" applyFont="1" applyAlignment="1">
      <alignment horizontal="center"/>
    </xf>
    <xf numFmtId="0" fontId="33" fillId="0" borderId="0" xfId="0" applyFont="1" applyBorder="1" applyAlignment="1" applyProtection="1">
      <alignment horizontal="left"/>
      <protection locked="0"/>
    </xf>
    <xf numFmtId="168" fontId="23" fillId="0" borderId="0" xfId="0" applyNumberFormat="1" applyFont="1" applyAlignment="1" applyProtection="1">
      <alignment horizontal="left"/>
      <protection locked="0"/>
    </xf>
    <xf numFmtId="0" fontId="28" fillId="0" borderId="9" xfId="33" applyFont="1" applyBorder="1" applyAlignment="1" applyProtection="1">
      <alignment horizontal="center" vertical="center" wrapText="1"/>
    </xf>
    <xf numFmtId="0" fontId="24" fillId="0" borderId="9" xfId="0" applyFont="1" applyBorder="1" applyAlignment="1" applyProtection="1">
      <alignment horizontal="center" vertical="center"/>
      <protection locked="0"/>
    </xf>
    <xf numFmtId="0" fontId="26" fillId="0" borderId="9" xfId="0" applyFont="1" applyBorder="1" applyAlignment="1" applyProtection="1">
      <alignment horizontal="center" vertical="center" wrapText="1"/>
    </xf>
    <xf numFmtId="10" fontId="24" fillId="0" borderId="9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/>
    </xf>
    <xf numFmtId="168" fontId="23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21" fillId="0" borderId="9" xfId="0" applyFont="1" applyBorder="1" applyAlignment="1" applyProtection="1">
      <alignment horizontal="center"/>
      <protection locked="0"/>
    </xf>
    <xf numFmtId="0" fontId="21" fillId="0" borderId="13" xfId="0" applyFont="1" applyBorder="1" applyAlignment="1" applyProtection="1">
      <alignment horizontal="center"/>
      <protection locked="0"/>
    </xf>
    <xf numFmtId="0" fontId="66" fillId="0" borderId="9" xfId="0" applyNumberFormat="1" applyFont="1" applyBorder="1" applyAlignment="1" applyProtection="1">
      <alignment horizontal="center" vertical="center"/>
    </xf>
    <xf numFmtId="10" fontId="21" fillId="0" borderId="9" xfId="0" applyNumberFormat="1" applyFont="1" applyBorder="1" applyAlignment="1" applyProtection="1">
      <alignment horizontal="center"/>
      <protection locked="0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1" fillId="0" borderId="9" xfId="0" applyFont="1" applyBorder="1" applyAlignment="1" applyProtection="1">
      <alignment horizontal="left" vertical="center"/>
    </xf>
    <xf numFmtId="0" fontId="30" fillId="0" borderId="0" xfId="0" applyFont="1" applyFill="1" applyAlignment="1" applyProtection="1"/>
    <xf numFmtId="0" fontId="30" fillId="26" borderId="33" xfId="0" applyFont="1" applyFill="1" applyBorder="1" applyAlignment="1" applyProtection="1"/>
    <xf numFmtId="0" fontId="30" fillId="26" borderId="61" xfId="0" applyFont="1" applyFill="1" applyBorder="1" applyAlignment="1" applyProtection="1"/>
    <xf numFmtId="0" fontId="30" fillId="26" borderId="66" xfId="0" applyFont="1" applyFill="1" applyBorder="1" applyAlignment="1" applyProtection="1"/>
    <xf numFmtId="0" fontId="30" fillId="26" borderId="34" xfId="0" applyFont="1" applyFill="1" applyBorder="1" applyAlignment="1" applyProtection="1"/>
    <xf numFmtId="0" fontId="30" fillId="26" borderId="53" xfId="0" applyFont="1" applyFill="1" applyBorder="1" applyAlignment="1" applyProtection="1"/>
    <xf numFmtId="0" fontId="30" fillId="26" borderId="51" xfId="0" applyFont="1" applyFill="1" applyBorder="1" applyAlignment="1" applyProtection="1"/>
    <xf numFmtId="0" fontId="30" fillId="26" borderId="18" xfId="0" applyFont="1" applyFill="1" applyBorder="1" applyAlignment="1" applyProtection="1"/>
    <xf numFmtId="0" fontId="30" fillId="26" borderId="35" xfId="0" applyFont="1" applyFill="1" applyBorder="1" applyAlignment="1" applyProtection="1"/>
    <xf numFmtId="0" fontId="30" fillId="26" borderId="65" xfId="0" applyFont="1" applyFill="1" applyBorder="1" applyAlignment="1" applyProtection="1"/>
    <xf numFmtId="0" fontId="30" fillId="26" borderId="0" xfId="0" applyFont="1" applyFill="1" applyBorder="1" applyAlignment="1" applyProtection="1">
      <alignment horizontal="center" vertical="center"/>
    </xf>
    <xf numFmtId="0" fontId="30" fillId="26" borderId="60" xfId="0" applyFont="1" applyFill="1" applyBorder="1" applyAlignment="1" applyProtection="1"/>
    <xf numFmtId="49" fontId="30" fillId="26" borderId="0" xfId="0" applyNumberFormat="1" applyFont="1" applyFill="1" applyBorder="1" applyAlignment="1" applyProtection="1">
      <alignment horizontal="center" vertical="center"/>
    </xf>
    <xf numFmtId="0" fontId="30" fillId="26" borderId="55" xfId="0" applyFont="1" applyFill="1" applyBorder="1" applyAlignment="1" applyProtection="1"/>
    <xf numFmtId="0" fontId="30" fillId="26" borderId="24" xfId="0" applyFont="1" applyFill="1" applyBorder="1" applyAlignment="1" applyProtection="1"/>
    <xf numFmtId="0" fontId="30" fillId="26" borderId="28" xfId="0" applyFont="1" applyFill="1" applyBorder="1" applyAlignment="1" applyProtection="1"/>
    <xf numFmtId="0" fontId="30" fillId="26" borderId="0" xfId="0" applyFont="1" applyFill="1" applyBorder="1" applyAlignment="1" applyProtection="1"/>
    <xf numFmtId="0" fontId="30" fillId="26" borderId="15" xfId="0" applyFont="1" applyFill="1" applyBorder="1" applyAlignment="1" applyProtection="1"/>
    <xf numFmtId="0" fontId="30" fillId="26" borderId="37" xfId="0" applyFont="1" applyFill="1" applyBorder="1" applyAlignment="1" applyProtection="1"/>
    <xf numFmtId="0" fontId="30" fillId="26" borderId="59" xfId="0" applyFont="1" applyFill="1" applyBorder="1" applyAlignment="1" applyProtection="1"/>
    <xf numFmtId="0" fontId="21" fillId="26" borderId="9" xfId="0" applyFont="1" applyFill="1" applyBorder="1" applyAlignment="1" applyProtection="1">
      <alignment horizontal="center" vertical="center" wrapText="1"/>
    </xf>
    <xf numFmtId="0" fontId="21" fillId="26" borderId="9" xfId="0" applyFont="1" applyFill="1" applyBorder="1" applyAlignment="1" applyProtection="1">
      <alignment vertical="center" wrapText="1"/>
    </xf>
    <xf numFmtId="0" fontId="30" fillId="26" borderId="0" xfId="0" applyFont="1" applyFill="1" applyProtection="1"/>
    <xf numFmtId="0" fontId="3" fillId="26" borderId="0" xfId="0" applyFont="1" applyFill="1" applyBorder="1" applyAlignment="1" applyProtection="1"/>
    <xf numFmtId="0" fontId="3" fillId="26" borderId="0" xfId="0" applyFont="1" applyFill="1" applyBorder="1" applyProtection="1"/>
    <xf numFmtId="0" fontId="3" fillId="26" borderId="0" xfId="0" applyFont="1" applyFill="1" applyProtection="1"/>
    <xf numFmtId="0" fontId="30" fillId="26" borderId="0" xfId="0" applyFont="1" applyFill="1" applyAlignment="1" applyProtection="1">
      <alignment horizontal="left"/>
    </xf>
    <xf numFmtId="0" fontId="30" fillId="0" borderId="0" xfId="0" applyFont="1" applyFill="1" applyProtection="1"/>
    <xf numFmtId="49" fontId="30" fillId="26" borderId="30" xfId="0" applyNumberFormat="1" applyFont="1" applyFill="1" applyBorder="1" applyAlignment="1" applyProtection="1">
      <alignment horizontal="center" vertical="center"/>
      <protection locked="0"/>
    </xf>
    <xf numFmtId="0" fontId="30" fillId="26" borderId="9" xfId="0" applyFont="1" applyFill="1" applyBorder="1" applyAlignment="1" applyProtection="1">
      <alignment horizontal="center" vertical="center" wrapText="1"/>
      <protection locked="0"/>
    </xf>
    <xf numFmtId="0" fontId="30" fillId="26" borderId="9" xfId="0" applyFont="1" applyFill="1" applyBorder="1" applyAlignment="1" applyProtection="1">
      <alignment vertical="center" wrapText="1"/>
      <protection locked="0"/>
    </xf>
    <xf numFmtId="0" fontId="33" fillId="0" borderId="0" xfId="0" applyFont="1" applyBorder="1" applyAlignment="1" applyProtection="1">
      <alignment horizontal="left"/>
      <protection locked="0"/>
    </xf>
    <xf numFmtId="0" fontId="23" fillId="0" borderId="0" xfId="0" applyFont="1" applyAlignment="1">
      <alignment horizontal="center"/>
    </xf>
    <xf numFmtId="168" fontId="23" fillId="0" borderId="0" xfId="0" applyNumberFormat="1" applyFont="1" applyAlignment="1" applyProtection="1">
      <alignment horizontal="left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/>
      <protection locked="0"/>
    </xf>
    <xf numFmtId="0" fontId="21" fillId="0" borderId="9" xfId="0" applyFont="1" applyBorder="1" applyAlignment="1" applyProtection="1">
      <alignment horizontal="center"/>
      <protection locked="0"/>
    </xf>
    <xf numFmtId="0" fontId="23" fillId="0" borderId="0" xfId="0" applyFont="1" applyBorder="1" applyAlignment="1" applyProtection="1">
      <alignment horizontal="left"/>
    </xf>
    <xf numFmtId="168" fontId="23" fillId="0" borderId="0" xfId="0" applyNumberFormat="1" applyFont="1" applyAlignment="1" applyProtection="1">
      <alignment horizontal="left"/>
      <protection locked="0"/>
    </xf>
    <xf numFmtId="0" fontId="33" fillId="0" borderId="0" xfId="0" applyFont="1" applyBorder="1" applyAlignment="1" applyProtection="1">
      <alignment horizontal="left"/>
      <protection locked="0"/>
    </xf>
    <xf numFmtId="0" fontId="21" fillId="0" borderId="9" xfId="33" applyFont="1" applyBorder="1" applyAlignment="1" applyProtection="1">
      <alignment horizontal="center"/>
      <protection locked="0"/>
    </xf>
    <xf numFmtId="0" fontId="21" fillId="0" borderId="13" xfId="33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/>
      <protection locked="0"/>
    </xf>
    <xf numFmtId="0" fontId="28" fillId="0" borderId="9" xfId="33" applyFont="1" applyBorder="1" applyAlignment="1">
      <alignment horizontal="center" vertical="center"/>
    </xf>
    <xf numFmtId="0" fontId="28" fillId="0" borderId="9" xfId="33" applyFont="1" applyBorder="1" applyAlignment="1">
      <alignment horizontal="center" vertical="center" wrapText="1"/>
    </xf>
    <xf numFmtId="0" fontId="69" fillId="0" borderId="22" xfId="0" applyFont="1" applyBorder="1" applyAlignment="1" applyProtection="1">
      <alignment horizontal="center"/>
      <protection locked="0"/>
    </xf>
    <xf numFmtId="0" fontId="21" fillId="0" borderId="9" xfId="33" applyFont="1" applyBorder="1"/>
    <xf numFmtId="0" fontId="69" fillId="0" borderId="10" xfId="0" applyFont="1" applyBorder="1" applyAlignment="1" applyProtection="1">
      <alignment horizontal="center"/>
      <protection locked="0"/>
    </xf>
    <xf numFmtId="0" fontId="24" fillId="0" borderId="9" xfId="0" applyFont="1" applyFill="1" applyBorder="1" applyAlignment="1" applyProtection="1">
      <alignment horizontal="left" vertical="top" wrapText="1"/>
      <protection locked="0"/>
    </xf>
    <xf numFmtId="0" fontId="23" fillId="0" borderId="61" xfId="0" applyFont="1" applyBorder="1" applyAlignment="1" applyProtection="1">
      <alignment horizontal="left"/>
    </xf>
    <xf numFmtId="0" fontId="23" fillId="0" borderId="0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wrapText="1"/>
    </xf>
    <xf numFmtId="0" fontId="27" fillId="0" borderId="9" xfId="0" applyFont="1" applyBorder="1" applyAlignment="1" applyProtection="1">
      <alignment horizontal="center" vertical="center" wrapText="1"/>
    </xf>
    <xf numFmtId="0" fontId="27" fillId="0" borderId="17" xfId="0" applyFont="1" applyBorder="1" applyAlignment="1" applyProtection="1">
      <alignment horizontal="center" vertical="center" wrapText="1"/>
    </xf>
    <xf numFmtId="0" fontId="27" fillId="0" borderId="26" xfId="0" applyFont="1" applyBorder="1" applyAlignment="1" applyProtection="1">
      <alignment horizontal="center" vertical="center" wrapText="1"/>
    </xf>
    <xf numFmtId="0" fontId="27" fillId="0" borderId="16" xfId="0" applyFont="1" applyBorder="1" applyAlignment="1" applyProtection="1">
      <alignment horizontal="center" vertical="center" wrapText="1"/>
    </xf>
    <xf numFmtId="0" fontId="24" fillId="0" borderId="9" xfId="0" applyFont="1" applyBorder="1" applyAlignment="1" applyProtection="1">
      <alignment horizontal="center"/>
      <protection locked="0"/>
    </xf>
    <xf numFmtId="10" fontId="24" fillId="0" borderId="17" xfId="0" applyNumberFormat="1" applyFont="1" applyBorder="1" applyAlignment="1" applyProtection="1">
      <alignment horizontal="center"/>
      <protection locked="0"/>
    </xf>
    <xf numFmtId="10" fontId="24" fillId="0" borderId="26" xfId="0" applyNumberFormat="1" applyFont="1" applyBorder="1" applyAlignment="1" applyProtection="1">
      <alignment horizontal="center"/>
      <protection locked="0"/>
    </xf>
    <xf numFmtId="10" fontId="24" fillId="0" borderId="16" xfId="0" applyNumberFormat="1" applyFont="1" applyBorder="1" applyAlignment="1" applyProtection="1">
      <alignment horizontal="center"/>
      <protection locked="0"/>
    </xf>
    <xf numFmtId="10" fontId="24" fillId="0" borderId="17" xfId="0" applyNumberFormat="1" applyFont="1" applyBorder="1" applyAlignment="1" applyProtection="1">
      <alignment horizontal="center"/>
    </xf>
    <xf numFmtId="10" fontId="24" fillId="0" borderId="26" xfId="0" applyNumberFormat="1" applyFont="1" applyBorder="1" applyAlignment="1" applyProtection="1">
      <alignment horizontal="center"/>
    </xf>
    <xf numFmtId="10" fontId="24" fillId="0" borderId="16" xfId="0" applyNumberFormat="1" applyFont="1" applyBorder="1" applyAlignment="1" applyProtection="1">
      <alignment horizontal="center"/>
    </xf>
    <xf numFmtId="9" fontId="24" fillId="0" borderId="9" xfId="0" applyNumberFormat="1" applyFont="1" applyBorder="1" applyAlignment="1" applyProtection="1">
      <alignment horizontal="center"/>
      <protection locked="0"/>
    </xf>
    <xf numFmtId="49" fontId="21" fillId="0" borderId="9" xfId="33" applyNumberFormat="1" applyFont="1" applyFill="1" applyBorder="1" applyAlignment="1" applyProtection="1">
      <alignment horizontal="center" wrapText="1"/>
      <protection locked="0"/>
    </xf>
    <xf numFmtId="49" fontId="21" fillId="0" borderId="11" xfId="33" applyNumberFormat="1" applyFont="1" applyFill="1" applyBorder="1" applyAlignment="1" applyProtection="1">
      <alignment horizontal="center" wrapText="1"/>
      <protection locked="0"/>
    </xf>
    <xf numFmtId="49" fontId="21" fillId="0" borderId="13" xfId="33" applyNumberFormat="1" applyFont="1" applyFill="1" applyBorder="1" applyAlignment="1" applyProtection="1">
      <alignment horizontal="center" wrapText="1"/>
      <protection locked="0"/>
    </xf>
    <xf numFmtId="49" fontId="21" fillId="0" borderId="14" xfId="33" applyNumberFormat="1" applyFont="1" applyFill="1" applyBorder="1" applyAlignment="1" applyProtection="1">
      <alignment horizontal="center" wrapText="1"/>
      <protection locked="0"/>
    </xf>
    <xf numFmtId="0" fontId="26" fillId="0" borderId="17" xfId="0" applyFont="1" applyBorder="1" applyAlignment="1" applyProtection="1">
      <alignment horizontal="center" vertical="center" wrapText="1"/>
    </xf>
    <xf numFmtId="0" fontId="26" fillId="0" borderId="26" xfId="0" applyFont="1" applyBorder="1" applyAlignment="1" applyProtection="1">
      <alignment horizontal="center" vertical="center" wrapText="1"/>
    </xf>
    <xf numFmtId="0" fontId="26" fillId="0" borderId="16" xfId="0" applyFont="1" applyBorder="1" applyAlignment="1" applyProtection="1">
      <alignment horizontal="center" vertical="center" wrapText="1"/>
    </xf>
    <xf numFmtId="49" fontId="21" fillId="0" borderId="9" xfId="0" applyNumberFormat="1" applyFont="1" applyBorder="1" applyAlignment="1" applyProtection="1">
      <alignment horizontal="center" wrapText="1"/>
      <protection locked="0"/>
    </xf>
    <xf numFmtId="49" fontId="21" fillId="0" borderId="11" xfId="0" applyNumberFormat="1" applyFont="1" applyBorder="1" applyAlignment="1" applyProtection="1">
      <alignment horizontal="center" wrapText="1"/>
      <protection locked="0"/>
    </xf>
    <xf numFmtId="49" fontId="21" fillId="0" borderId="17" xfId="33" applyNumberFormat="1" applyFont="1" applyFill="1" applyBorder="1" applyAlignment="1" applyProtection="1">
      <alignment horizontal="center" wrapText="1"/>
      <protection locked="0"/>
    </xf>
    <xf numFmtId="49" fontId="21" fillId="0" borderId="26" xfId="33" applyNumberFormat="1" applyFont="1" applyFill="1" applyBorder="1" applyAlignment="1" applyProtection="1">
      <alignment horizontal="center" wrapText="1"/>
      <protection locked="0"/>
    </xf>
    <xf numFmtId="49" fontId="21" fillId="0" borderId="16" xfId="33" applyNumberFormat="1" applyFont="1" applyFill="1" applyBorder="1" applyAlignment="1" applyProtection="1">
      <alignment horizontal="center" wrapText="1"/>
      <protection locked="0"/>
    </xf>
    <xf numFmtId="49" fontId="21" fillId="0" borderId="23" xfId="33" applyNumberFormat="1" applyFont="1" applyFill="1" applyBorder="1" applyAlignment="1" applyProtection="1">
      <alignment horizontal="center" wrapText="1"/>
      <protection locked="0"/>
    </xf>
    <xf numFmtId="49" fontId="21" fillId="0" borderId="42" xfId="33" applyNumberFormat="1" applyFont="1" applyFill="1" applyBorder="1" applyAlignment="1" applyProtection="1">
      <alignment horizontal="center" wrapText="1"/>
      <protection locked="0"/>
    </xf>
    <xf numFmtId="0" fontId="27" fillId="0" borderId="9" xfId="33" applyFont="1" applyBorder="1" applyAlignment="1" applyProtection="1">
      <alignment horizontal="center"/>
    </xf>
    <xf numFmtId="0" fontId="27" fillId="0" borderId="17" xfId="33" applyFont="1" applyBorder="1" applyAlignment="1" applyProtection="1">
      <alignment horizontal="center"/>
    </xf>
    <xf numFmtId="0" fontId="27" fillId="0" borderId="26" xfId="33" applyFont="1" applyBorder="1" applyAlignment="1" applyProtection="1">
      <alignment horizontal="center"/>
    </xf>
    <xf numFmtId="0" fontId="27" fillId="0" borderId="16" xfId="33" applyFont="1" applyBorder="1" applyAlignment="1" applyProtection="1">
      <alignment horizontal="center"/>
    </xf>
    <xf numFmtId="0" fontId="27" fillId="0" borderId="17" xfId="33" applyFont="1" applyBorder="1" applyAlignment="1" applyProtection="1">
      <alignment horizontal="center" vertical="center" wrapText="1"/>
    </xf>
    <xf numFmtId="0" fontId="27" fillId="0" borderId="26" xfId="33" applyFont="1" applyBorder="1" applyAlignment="1" applyProtection="1">
      <alignment horizontal="center" vertical="center" wrapText="1"/>
    </xf>
    <xf numFmtId="0" fontId="27" fillId="0" borderId="16" xfId="33" applyFont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center" wrapText="1"/>
    </xf>
    <xf numFmtId="0" fontId="20" fillId="0" borderId="39" xfId="33" applyFont="1" applyBorder="1" applyAlignment="1" applyProtection="1">
      <alignment horizontal="center"/>
    </xf>
    <xf numFmtId="0" fontId="20" fillId="0" borderId="40" xfId="33" applyFont="1" applyBorder="1" applyAlignment="1" applyProtection="1">
      <alignment horizontal="center"/>
    </xf>
    <xf numFmtId="0" fontId="20" fillId="0" borderId="41" xfId="33" applyFont="1" applyBorder="1" applyAlignment="1" applyProtection="1">
      <alignment horizontal="center"/>
    </xf>
    <xf numFmtId="0" fontId="20" fillId="0" borderId="52" xfId="33" applyFont="1" applyBorder="1" applyAlignment="1" applyProtection="1">
      <alignment horizontal="center"/>
    </xf>
    <xf numFmtId="0" fontId="27" fillId="0" borderId="22" xfId="33" applyFont="1" applyBorder="1" applyAlignment="1" applyProtection="1">
      <alignment horizontal="center" vertical="center" wrapText="1"/>
    </xf>
    <xf numFmtId="0" fontId="27" fillId="0" borderId="10" xfId="33" applyFont="1" applyBorder="1" applyAlignment="1" applyProtection="1">
      <alignment horizontal="center" vertical="center" wrapText="1"/>
    </xf>
    <xf numFmtId="0" fontId="27" fillId="0" borderId="23" xfId="33" applyFont="1" applyBorder="1" applyAlignment="1" applyProtection="1">
      <alignment horizontal="center" vertical="center" wrapText="1"/>
    </xf>
    <xf numFmtId="0" fontId="27" fillId="0" borderId="42" xfId="33" applyFont="1" applyBorder="1" applyAlignment="1" applyProtection="1">
      <alignment horizontal="center" vertical="center" wrapText="1"/>
    </xf>
    <xf numFmtId="0" fontId="27" fillId="0" borderId="9" xfId="33" applyFont="1" applyBorder="1" applyAlignment="1" applyProtection="1">
      <alignment horizontal="center" vertical="center" wrapText="1"/>
    </xf>
    <xf numFmtId="0" fontId="27" fillId="0" borderId="11" xfId="33" applyFont="1" applyBorder="1" applyAlignment="1" applyProtection="1">
      <alignment horizontal="center" vertical="center" wrapText="1"/>
    </xf>
    <xf numFmtId="0" fontId="27" fillId="0" borderId="37" xfId="33" applyFont="1" applyBorder="1" applyAlignment="1" applyProtection="1">
      <alignment horizontal="center" vertical="center" wrapText="1"/>
    </xf>
    <xf numFmtId="0" fontId="20" fillId="0" borderId="23" xfId="33" applyFont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left"/>
    </xf>
    <xf numFmtId="1" fontId="33" fillId="0" borderId="0" xfId="0" applyNumberFormat="1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  <protection locked="0"/>
    </xf>
    <xf numFmtId="168" fontId="23" fillId="0" borderId="0" xfId="0" applyNumberFormat="1" applyFont="1" applyFill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 vertical="center"/>
    </xf>
    <xf numFmtId="49" fontId="33" fillId="0" borderId="0" xfId="0" applyNumberFormat="1" applyFont="1" applyFill="1" applyBorder="1" applyAlignment="1" applyProtection="1">
      <alignment horizontal="left"/>
      <protection locked="0"/>
    </xf>
    <xf numFmtId="0" fontId="64" fillId="0" borderId="0" xfId="43" applyFill="1" applyBorder="1" applyAlignment="1" applyProtection="1">
      <alignment horizontal="left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10" fontId="21" fillId="0" borderId="17" xfId="0" applyNumberFormat="1" applyFont="1" applyBorder="1" applyAlignment="1" applyProtection="1">
      <alignment horizontal="center"/>
      <protection locked="0"/>
    </xf>
    <xf numFmtId="10" fontId="21" fillId="0" borderId="16" xfId="0" applyNumberFormat="1" applyFont="1" applyBorder="1" applyAlignment="1" applyProtection="1">
      <alignment horizontal="center"/>
      <protection locked="0"/>
    </xf>
    <xf numFmtId="0" fontId="23" fillId="0" borderId="10" xfId="0" applyFont="1" applyBorder="1" applyAlignment="1" applyProtection="1">
      <alignment horizontal="left" vertical="top" wrapText="1"/>
      <protection locked="0"/>
    </xf>
    <xf numFmtId="0" fontId="23" fillId="0" borderId="9" xfId="0" applyFont="1" applyBorder="1" applyAlignment="1" applyProtection="1">
      <alignment horizontal="left" vertical="top" wrapText="1"/>
      <protection locked="0"/>
    </xf>
    <xf numFmtId="0" fontId="23" fillId="0" borderId="11" xfId="0" applyFont="1" applyBorder="1" applyAlignment="1" applyProtection="1">
      <alignment horizontal="left" vertical="top" wrapText="1"/>
      <protection locked="0"/>
    </xf>
    <xf numFmtId="0" fontId="23" fillId="0" borderId="12" xfId="0" applyFont="1" applyBorder="1" applyAlignment="1" applyProtection="1">
      <alignment horizontal="left" vertical="top" wrapText="1"/>
      <protection locked="0"/>
    </xf>
    <xf numFmtId="0" fontId="23" fillId="0" borderId="13" xfId="0" applyFont="1" applyBorder="1" applyAlignment="1" applyProtection="1">
      <alignment horizontal="left" vertical="top" wrapText="1"/>
      <protection locked="0"/>
    </xf>
    <xf numFmtId="0" fontId="23" fillId="0" borderId="14" xfId="0" applyFont="1" applyBorder="1" applyAlignment="1" applyProtection="1">
      <alignment horizontal="left" vertical="top" wrapText="1"/>
      <protection locked="0"/>
    </xf>
    <xf numFmtId="0" fontId="23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33" fillId="0" borderId="0" xfId="0" applyFont="1" applyBorder="1" applyAlignment="1" applyProtection="1">
      <alignment horizontal="left"/>
      <protection locked="0"/>
    </xf>
    <xf numFmtId="0" fontId="64" fillId="0" borderId="0" xfId="43" applyBorder="1" applyAlignment="1" applyProtection="1">
      <alignment horizontal="left"/>
      <protection locked="0"/>
    </xf>
    <xf numFmtId="0" fontId="4" fillId="0" borderId="43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44" xfId="0" applyFont="1" applyBorder="1" applyAlignment="1">
      <alignment horizontal="center" wrapText="1"/>
    </xf>
    <xf numFmtId="0" fontId="4" fillId="0" borderId="45" xfId="0" applyFont="1" applyBorder="1" applyAlignment="1">
      <alignment horizontal="center" wrapText="1"/>
    </xf>
    <xf numFmtId="0" fontId="4" fillId="0" borderId="46" xfId="0" applyFont="1" applyBorder="1" applyAlignment="1">
      <alignment horizontal="center" wrapText="1"/>
    </xf>
    <xf numFmtId="0" fontId="4" fillId="0" borderId="47" xfId="0" applyFont="1" applyBorder="1" applyAlignment="1">
      <alignment horizontal="center" wrapText="1"/>
    </xf>
    <xf numFmtId="0" fontId="4" fillId="0" borderId="67" xfId="0" applyFont="1" applyBorder="1" applyAlignment="1">
      <alignment horizont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3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168" fontId="23" fillId="0" borderId="0" xfId="0" applyNumberFormat="1" applyFont="1" applyAlignment="1" applyProtection="1">
      <alignment horizontal="left"/>
      <protection locked="0"/>
    </xf>
    <xf numFmtId="10" fontId="25" fillId="0" borderId="17" xfId="0" applyNumberFormat="1" applyFont="1" applyBorder="1" applyAlignment="1" applyProtection="1">
      <alignment horizontal="center"/>
    </xf>
    <xf numFmtId="10" fontId="25" fillId="0" borderId="16" xfId="0" applyNumberFormat="1" applyFont="1" applyBorder="1" applyAlignment="1" applyProtection="1">
      <alignment horizontal="center"/>
    </xf>
    <xf numFmtId="9" fontId="25" fillId="0" borderId="17" xfId="0" applyNumberFormat="1" applyFont="1" applyBorder="1" applyAlignment="1" applyProtection="1">
      <alignment horizontal="center"/>
      <protection locked="0"/>
    </xf>
    <xf numFmtId="9" fontId="25" fillId="0" borderId="16" xfId="0" applyNumberFormat="1" applyFont="1" applyBorder="1" applyAlignment="1" applyProtection="1">
      <alignment horizontal="center"/>
      <protection locked="0"/>
    </xf>
    <xf numFmtId="0" fontId="24" fillId="0" borderId="33" xfId="0" applyFont="1" applyBorder="1" applyAlignment="1" applyProtection="1">
      <alignment horizontal="left" vertical="top"/>
      <protection locked="0"/>
    </xf>
    <xf numFmtId="0" fontId="24" fillId="0" borderId="61" xfId="0" applyFont="1" applyBorder="1" applyAlignment="1" applyProtection="1">
      <alignment horizontal="left" vertical="top"/>
      <protection locked="0"/>
    </xf>
    <xf numFmtId="0" fontId="24" fillId="0" borderId="66" xfId="0" applyFont="1" applyBorder="1" applyAlignment="1" applyProtection="1">
      <alignment horizontal="left" vertical="top"/>
      <protection locked="0"/>
    </xf>
    <xf numFmtId="0" fontId="24" fillId="0" borderId="34" xfId="0" applyFont="1" applyBorder="1" applyAlignment="1" applyProtection="1">
      <alignment horizontal="left" vertical="top"/>
      <protection locked="0"/>
    </xf>
    <xf numFmtId="0" fontId="24" fillId="0" borderId="0" xfId="0" applyFont="1" applyBorder="1" applyAlignment="1" applyProtection="1">
      <alignment horizontal="left" vertical="top"/>
      <protection locked="0"/>
    </xf>
    <xf numFmtId="0" fontId="24" fillId="0" borderId="35" xfId="0" applyFont="1" applyBorder="1" applyAlignment="1" applyProtection="1">
      <alignment horizontal="left" vertical="top"/>
      <protection locked="0"/>
    </xf>
    <xf numFmtId="0" fontId="24" fillId="0" borderId="36" xfId="0" applyFont="1" applyBorder="1" applyAlignment="1" applyProtection="1">
      <alignment horizontal="left" vertical="top"/>
      <protection locked="0"/>
    </xf>
    <xf numFmtId="0" fontId="24" fillId="0" borderId="15" xfId="0" applyFont="1" applyBorder="1" applyAlignment="1" applyProtection="1">
      <alignment horizontal="left" vertical="top"/>
      <protection locked="0"/>
    </xf>
    <xf numFmtId="0" fontId="24" fillId="0" borderId="37" xfId="0" applyFont="1" applyBorder="1" applyAlignment="1" applyProtection="1">
      <alignment horizontal="left" vertical="top"/>
      <protection locked="0"/>
    </xf>
    <xf numFmtId="0" fontId="20" fillId="0" borderId="0" xfId="0" applyFont="1" applyBorder="1" applyAlignment="1" applyProtection="1">
      <alignment horizontal="left"/>
    </xf>
    <xf numFmtId="0" fontId="20" fillId="0" borderId="0" xfId="0" applyFont="1" applyBorder="1" applyAlignment="1" applyProtection="1">
      <alignment horizontal="center"/>
      <protection locked="0"/>
    </xf>
    <xf numFmtId="164" fontId="25" fillId="0" borderId="17" xfId="0" applyNumberFormat="1" applyFont="1" applyBorder="1" applyAlignment="1" applyProtection="1">
      <alignment horizontal="center"/>
      <protection locked="0"/>
    </xf>
    <xf numFmtId="164" fontId="25" fillId="0" borderId="16" xfId="0" applyNumberFormat="1" applyFont="1" applyBorder="1" applyAlignment="1" applyProtection="1">
      <alignment horizontal="center"/>
      <protection locked="0"/>
    </xf>
    <xf numFmtId="10" fontId="25" fillId="0" borderId="17" xfId="0" applyNumberFormat="1" applyFont="1" applyBorder="1" applyAlignment="1" applyProtection="1">
      <alignment horizontal="center"/>
      <protection locked="0"/>
    </xf>
    <xf numFmtId="10" fontId="25" fillId="0" borderId="16" xfId="0" applyNumberFormat="1" applyFont="1" applyBorder="1" applyAlignment="1" applyProtection="1">
      <alignment horizontal="center"/>
      <protection locked="0"/>
    </xf>
    <xf numFmtId="0" fontId="25" fillId="0" borderId="17" xfId="0" applyFont="1" applyBorder="1" applyAlignment="1" applyProtection="1">
      <alignment horizontal="center" vertical="center" wrapText="1"/>
    </xf>
    <xf numFmtId="0" fontId="25" fillId="0" borderId="16" xfId="0" applyFont="1" applyBorder="1" applyAlignment="1" applyProtection="1">
      <alignment horizontal="center" vertical="center" wrapText="1"/>
    </xf>
    <xf numFmtId="0" fontId="31" fillId="0" borderId="17" xfId="0" applyFont="1" applyBorder="1" applyAlignment="1" applyProtection="1">
      <alignment horizontal="center" vertical="center"/>
    </xf>
    <xf numFmtId="0" fontId="31" fillId="0" borderId="16" xfId="0" applyFont="1" applyBorder="1" applyAlignment="1" applyProtection="1">
      <alignment horizontal="center" vertical="center"/>
    </xf>
    <xf numFmtId="0" fontId="31" fillId="0" borderId="17" xfId="0" applyFont="1" applyBorder="1" applyAlignment="1" applyProtection="1">
      <alignment horizontal="center" vertical="center" wrapText="1"/>
    </xf>
    <xf numFmtId="0" fontId="31" fillId="0" borderId="16" xfId="0" applyFont="1" applyBorder="1" applyAlignment="1" applyProtection="1">
      <alignment horizontal="center" vertical="center" wrapText="1"/>
    </xf>
    <xf numFmtId="0" fontId="21" fillId="0" borderId="9" xfId="33" applyFont="1" applyBorder="1" applyAlignment="1" applyProtection="1">
      <alignment horizontal="center"/>
      <protection locked="0"/>
    </xf>
    <xf numFmtId="0" fontId="21" fillId="0" borderId="17" xfId="33" applyFont="1" applyBorder="1" applyAlignment="1" applyProtection="1">
      <alignment horizontal="center"/>
      <protection locked="0"/>
    </xf>
    <xf numFmtId="0" fontId="21" fillId="0" borderId="26" xfId="33" applyFont="1" applyBorder="1" applyAlignment="1" applyProtection="1">
      <alignment horizontal="center"/>
      <protection locked="0"/>
    </xf>
    <xf numFmtId="0" fontId="21" fillId="0" borderId="16" xfId="33" applyFont="1" applyBorder="1" applyAlignment="1" applyProtection="1">
      <alignment horizontal="center"/>
      <protection locked="0"/>
    </xf>
    <xf numFmtId="0" fontId="21" fillId="0" borderId="13" xfId="33" applyFont="1" applyBorder="1" applyAlignment="1" applyProtection="1">
      <alignment horizontal="center"/>
      <protection locked="0"/>
    </xf>
    <xf numFmtId="0" fontId="21" fillId="0" borderId="21" xfId="33" applyFont="1" applyBorder="1" applyAlignment="1" applyProtection="1">
      <alignment horizontal="center"/>
      <protection locked="0"/>
    </xf>
    <xf numFmtId="0" fontId="68" fillId="0" borderId="0" xfId="0" applyFont="1" applyBorder="1" applyAlignment="1" applyProtection="1">
      <alignment horizontal="center" wrapText="1"/>
    </xf>
    <xf numFmtId="0" fontId="25" fillId="0" borderId="9" xfId="0" applyFont="1" applyBorder="1" applyAlignment="1" applyProtection="1">
      <alignment horizontal="center" vertical="center" wrapText="1"/>
    </xf>
    <xf numFmtId="0" fontId="25" fillId="0" borderId="23" xfId="0" applyFont="1" applyBorder="1" applyAlignment="1" applyProtection="1">
      <alignment horizontal="center" vertical="center" wrapText="1"/>
    </xf>
    <xf numFmtId="0" fontId="25" fillId="0" borderId="26" xfId="0" applyFont="1" applyBorder="1" applyAlignment="1" applyProtection="1">
      <alignment horizontal="center" vertical="center" wrapText="1"/>
    </xf>
    <xf numFmtId="0" fontId="31" fillId="0" borderId="26" xfId="0" applyFont="1" applyBorder="1" applyAlignment="1" applyProtection="1">
      <alignment horizontal="center" vertical="center" wrapText="1"/>
    </xf>
    <xf numFmtId="0" fontId="25" fillId="0" borderId="33" xfId="0" applyFont="1" applyBorder="1" applyAlignment="1" applyProtection="1">
      <alignment horizontal="center" vertical="center" wrapText="1"/>
    </xf>
    <xf numFmtId="0" fontId="25" fillId="0" borderId="66" xfId="0" applyFont="1" applyBorder="1" applyAlignment="1" applyProtection="1">
      <alignment horizontal="center" vertical="center" wrapText="1"/>
    </xf>
    <xf numFmtId="0" fontId="25" fillId="0" borderId="36" xfId="0" applyFont="1" applyBorder="1" applyAlignment="1" applyProtection="1">
      <alignment horizontal="center" vertical="center" wrapText="1"/>
    </xf>
    <xf numFmtId="0" fontId="25" fillId="0" borderId="37" xfId="0" applyFont="1" applyBorder="1" applyAlignment="1" applyProtection="1">
      <alignment horizontal="center" vertical="center" wrapText="1"/>
    </xf>
    <xf numFmtId="0" fontId="70" fillId="0" borderId="17" xfId="0" applyFont="1" applyBorder="1" applyAlignment="1" applyProtection="1">
      <alignment horizontal="center"/>
      <protection locked="0"/>
    </xf>
    <xf numFmtId="0" fontId="70" fillId="0" borderId="26" xfId="0" applyFont="1" applyBorder="1" applyAlignment="1" applyProtection="1">
      <alignment horizontal="center"/>
      <protection locked="0"/>
    </xf>
    <xf numFmtId="0" fontId="70" fillId="0" borderId="36" xfId="0" applyFont="1" applyBorder="1" applyAlignment="1" applyProtection="1">
      <alignment horizontal="center"/>
      <protection locked="0"/>
    </xf>
    <xf numFmtId="0" fontId="70" fillId="0" borderId="15" xfId="0" applyFont="1" applyBorder="1" applyAlignment="1" applyProtection="1">
      <alignment horizontal="center"/>
      <protection locked="0"/>
    </xf>
    <xf numFmtId="0" fontId="25" fillId="0" borderId="45" xfId="33" applyFont="1" applyBorder="1" applyAlignment="1" applyProtection="1">
      <alignment horizontal="center" vertical="center" wrapText="1"/>
    </xf>
    <xf numFmtId="0" fontId="25" fillId="0" borderId="10" xfId="33" applyFont="1" applyBorder="1" applyAlignment="1" applyProtection="1">
      <alignment horizontal="center" vertical="center" wrapText="1"/>
    </xf>
    <xf numFmtId="0" fontId="25" fillId="0" borderId="46" xfId="33" applyFont="1" applyBorder="1" applyAlignment="1" applyProtection="1">
      <alignment horizontal="center" vertical="center" wrapText="1"/>
    </xf>
    <xf numFmtId="0" fontId="25" fillId="0" borderId="9" xfId="33" applyFont="1" applyBorder="1" applyAlignment="1" applyProtection="1">
      <alignment horizontal="center" vertical="center" wrapText="1"/>
    </xf>
    <xf numFmtId="0" fontId="25" fillId="0" borderId="50" xfId="33" applyFont="1" applyBorder="1" applyAlignment="1" applyProtection="1">
      <alignment horizontal="center" vertical="center" wrapText="1"/>
    </xf>
    <xf numFmtId="0" fontId="25" fillId="0" borderId="65" xfId="33" applyFont="1" applyBorder="1" applyAlignment="1" applyProtection="1">
      <alignment horizontal="center" vertical="center" wrapText="1"/>
    </xf>
    <xf numFmtId="0" fontId="25" fillId="0" borderId="23" xfId="33" applyFont="1" applyBorder="1" applyAlignment="1" applyProtection="1">
      <alignment horizontal="center" vertical="center" wrapText="1"/>
    </xf>
    <xf numFmtId="0" fontId="25" fillId="0" borderId="53" xfId="33" applyFont="1" applyBorder="1" applyAlignment="1" applyProtection="1">
      <alignment horizontal="center" vertical="center" wrapText="1"/>
    </xf>
    <xf numFmtId="0" fontId="25" fillId="0" borderId="51" xfId="33" applyFont="1" applyBorder="1" applyAlignment="1" applyProtection="1">
      <alignment horizontal="center" vertical="center" wrapText="1"/>
    </xf>
    <xf numFmtId="0" fontId="25" fillId="0" borderId="54" xfId="33" applyFont="1" applyBorder="1" applyAlignment="1" applyProtection="1">
      <alignment horizontal="center" vertical="center" wrapText="1"/>
    </xf>
    <xf numFmtId="0" fontId="25" fillId="0" borderId="34" xfId="33" applyFont="1" applyBorder="1" applyAlignment="1" applyProtection="1">
      <alignment horizontal="center" vertical="center" wrapText="1"/>
    </xf>
    <xf numFmtId="0" fontId="25" fillId="0" borderId="0" xfId="33" applyFont="1" applyBorder="1" applyAlignment="1" applyProtection="1">
      <alignment horizontal="center" vertical="center" wrapText="1"/>
    </xf>
    <xf numFmtId="0" fontId="25" fillId="0" borderId="35" xfId="33" applyFont="1" applyBorder="1" applyAlignment="1" applyProtection="1">
      <alignment horizontal="center" vertical="center" wrapText="1"/>
    </xf>
    <xf numFmtId="0" fontId="25" fillId="0" borderId="36" xfId="33" applyFont="1" applyBorder="1" applyAlignment="1" applyProtection="1">
      <alignment horizontal="center" vertical="center" wrapText="1"/>
    </xf>
    <xf numFmtId="0" fontId="25" fillId="0" borderId="15" xfId="33" applyFont="1" applyBorder="1" applyAlignment="1" applyProtection="1">
      <alignment horizontal="center" vertical="center" wrapText="1"/>
    </xf>
    <xf numFmtId="0" fontId="25" fillId="0" borderId="37" xfId="33" applyFont="1" applyBorder="1" applyAlignment="1" applyProtection="1">
      <alignment horizontal="center" vertical="center" wrapText="1"/>
    </xf>
    <xf numFmtId="0" fontId="20" fillId="0" borderId="47" xfId="33" applyFont="1" applyBorder="1" applyAlignment="1" applyProtection="1">
      <alignment horizontal="center"/>
    </xf>
    <xf numFmtId="0" fontId="20" fillId="0" borderId="19" xfId="33" applyFont="1" applyBorder="1" applyAlignment="1" applyProtection="1">
      <alignment horizontal="center"/>
    </xf>
    <xf numFmtId="0" fontId="20" fillId="0" borderId="44" xfId="33" applyFont="1" applyBorder="1" applyAlignment="1" applyProtection="1">
      <alignment horizontal="center"/>
    </xf>
    <xf numFmtId="0" fontId="25" fillId="0" borderId="9" xfId="33" applyFont="1" applyBorder="1" applyAlignment="1">
      <alignment horizontal="center"/>
    </xf>
    <xf numFmtId="0" fontId="28" fillId="0" borderId="17" xfId="33" applyFont="1" applyBorder="1" applyAlignment="1" applyProtection="1">
      <alignment horizontal="center" vertical="center" wrapText="1"/>
    </xf>
    <xf numFmtId="0" fontId="28" fillId="0" borderId="26" xfId="33" applyFont="1" applyBorder="1" applyAlignment="1" applyProtection="1">
      <alignment horizontal="center" vertical="center" wrapText="1"/>
    </xf>
    <xf numFmtId="0" fontId="28" fillId="0" borderId="69" xfId="33" applyFont="1" applyBorder="1" applyAlignment="1" applyProtection="1">
      <alignment horizontal="center" vertical="center" wrapText="1"/>
    </xf>
    <xf numFmtId="0" fontId="20" fillId="0" borderId="29" xfId="33" applyFont="1" applyBorder="1" applyAlignment="1" applyProtection="1">
      <alignment horizontal="center"/>
    </xf>
    <xf numFmtId="0" fontId="20" fillId="0" borderId="31" xfId="33" applyFont="1" applyBorder="1" applyAlignment="1" applyProtection="1">
      <alignment horizontal="center"/>
    </xf>
    <xf numFmtId="0" fontId="20" fillId="0" borderId="68" xfId="33" applyFont="1" applyBorder="1" applyAlignment="1" applyProtection="1">
      <alignment horizontal="center"/>
    </xf>
    <xf numFmtId="0" fontId="20" fillId="0" borderId="32" xfId="33" applyFont="1" applyBorder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23" fillId="0" borderId="0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23" fillId="0" borderId="0" xfId="0" applyFont="1" applyAlignment="1" applyProtection="1">
      <protection locked="0"/>
    </xf>
    <xf numFmtId="0" fontId="31" fillId="0" borderId="9" xfId="0" applyFont="1" applyBorder="1" applyAlignment="1" applyProtection="1">
      <alignment horizontal="center" vertical="center" wrapText="1"/>
    </xf>
    <xf numFmtId="0" fontId="21" fillId="0" borderId="9" xfId="33" applyFont="1" applyBorder="1" applyAlignment="1" applyProtection="1">
      <alignment horizontal="center" wrapText="1"/>
      <protection locked="0"/>
    </xf>
    <xf numFmtId="0" fontId="31" fillId="0" borderId="9" xfId="0" applyFont="1" applyBorder="1" applyAlignment="1" applyProtection="1">
      <alignment horizontal="center" vertical="center"/>
    </xf>
    <xf numFmtId="0" fontId="28" fillId="0" borderId="16" xfId="33" applyFont="1" applyBorder="1" applyAlignment="1" applyProtection="1">
      <alignment horizontal="center" vertical="center" wrapText="1"/>
    </xf>
    <xf numFmtId="0" fontId="25" fillId="0" borderId="16" xfId="33" applyFont="1" applyBorder="1" applyAlignment="1" applyProtection="1">
      <alignment horizontal="center" vertical="center" wrapText="1"/>
    </xf>
    <xf numFmtId="0" fontId="25" fillId="0" borderId="67" xfId="33" applyFont="1" applyBorder="1" applyAlignment="1" applyProtection="1">
      <alignment horizontal="center" vertical="center" wrapText="1"/>
    </xf>
    <xf numFmtId="0" fontId="25" fillId="0" borderId="11" xfId="33" applyFont="1" applyBorder="1" applyAlignment="1" applyProtection="1">
      <alignment horizontal="center" vertical="center" wrapText="1"/>
    </xf>
    <xf numFmtId="0" fontId="28" fillId="0" borderId="9" xfId="33" applyFont="1" applyBorder="1" applyAlignment="1" applyProtection="1">
      <alignment horizontal="center"/>
    </xf>
    <xf numFmtId="0" fontId="28" fillId="0" borderId="9" xfId="33" applyFont="1" applyBorder="1" applyAlignment="1" applyProtection="1">
      <alignment horizontal="center" vertical="center" wrapText="1"/>
    </xf>
    <xf numFmtId="0" fontId="28" fillId="0" borderId="11" xfId="33" applyFont="1" applyBorder="1" applyAlignment="1" applyProtection="1">
      <alignment horizontal="center" vertical="center" wrapText="1"/>
    </xf>
    <xf numFmtId="0" fontId="68" fillId="0" borderId="0" xfId="0" applyFont="1" applyBorder="1" applyAlignment="1" applyProtection="1">
      <alignment wrapText="1"/>
    </xf>
    <xf numFmtId="0" fontId="68" fillId="0" borderId="51" xfId="0" applyFont="1" applyBorder="1" applyAlignment="1" applyProtection="1">
      <alignment wrapText="1"/>
    </xf>
    <xf numFmtId="0" fontId="67" fillId="0" borderId="0" xfId="0" applyFont="1" applyAlignment="1" applyProtection="1">
      <alignment wrapText="1"/>
    </xf>
    <xf numFmtId="10" fontId="25" fillId="0" borderId="9" xfId="0" applyNumberFormat="1" applyFont="1" applyBorder="1" applyAlignment="1" applyProtection="1">
      <alignment horizontal="center"/>
      <protection locked="0"/>
    </xf>
    <xf numFmtId="10" fontId="25" fillId="0" borderId="26" xfId="0" applyNumberFormat="1" applyFont="1" applyBorder="1" applyAlignment="1" applyProtection="1">
      <alignment horizontal="center"/>
      <protection locked="0"/>
    </xf>
    <xf numFmtId="10" fontId="25" fillId="0" borderId="9" xfId="0" applyNumberFormat="1" applyFont="1" applyBorder="1" applyAlignment="1" applyProtection="1">
      <alignment horizontal="center"/>
    </xf>
    <xf numFmtId="0" fontId="24" fillId="0" borderId="9" xfId="0" applyFont="1" applyBorder="1" applyAlignment="1" applyProtection="1">
      <alignment horizontal="left" vertical="top"/>
      <protection locked="0"/>
    </xf>
    <xf numFmtId="9" fontId="25" fillId="0" borderId="9" xfId="0" applyNumberFormat="1" applyFont="1" applyBorder="1" applyAlignment="1" applyProtection="1">
      <alignment horizontal="center"/>
      <protection locked="0"/>
    </xf>
    <xf numFmtId="0" fontId="24" fillId="0" borderId="9" xfId="33" applyFont="1" applyBorder="1" applyAlignment="1" applyProtection="1">
      <alignment horizontal="center" vertical="center" wrapText="1"/>
    </xf>
    <xf numFmtId="0" fontId="24" fillId="0" borderId="11" xfId="33" applyFont="1" applyBorder="1" applyAlignment="1" applyProtection="1">
      <alignment horizontal="center" vertical="center" wrapText="1"/>
    </xf>
    <xf numFmtId="0" fontId="24" fillId="0" borderId="22" xfId="33" applyFont="1" applyBorder="1" applyAlignment="1" applyProtection="1">
      <alignment horizontal="center" vertical="center" wrapText="1"/>
    </xf>
    <xf numFmtId="0" fontId="24" fillId="0" borderId="10" xfId="33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/>
    </xf>
    <xf numFmtId="0" fontId="20" fillId="0" borderId="42" xfId="33" applyFont="1" applyBorder="1" applyAlignment="1" applyProtection="1">
      <alignment horizontal="center"/>
    </xf>
    <xf numFmtId="0" fontId="24" fillId="0" borderId="9" xfId="33" applyFont="1" applyBorder="1" applyAlignment="1" applyProtection="1">
      <alignment horizontal="center"/>
    </xf>
    <xf numFmtId="0" fontId="21" fillId="0" borderId="11" xfId="33" applyFont="1" applyBorder="1" applyAlignment="1" applyProtection="1">
      <alignment horizontal="center" wrapText="1"/>
      <protection locked="0"/>
    </xf>
    <xf numFmtId="0" fontId="24" fillId="0" borderId="23" xfId="33" applyFont="1" applyBorder="1" applyAlignment="1" applyProtection="1">
      <alignment horizontal="center" vertical="center" wrapText="1"/>
    </xf>
    <xf numFmtId="0" fontId="24" fillId="0" borderId="42" xfId="33" applyFont="1" applyBorder="1" applyAlignment="1" applyProtection="1">
      <alignment horizontal="center" vertical="center" wrapText="1"/>
    </xf>
    <xf numFmtId="0" fontId="29" fillId="0" borderId="9" xfId="33" applyFont="1" applyBorder="1" applyAlignment="1" applyProtection="1">
      <alignment horizontal="center" wrapText="1"/>
      <protection locked="0"/>
    </xf>
    <xf numFmtId="0" fontId="29" fillId="0" borderId="11" xfId="33" applyFont="1" applyBorder="1" applyAlignment="1" applyProtection="1">
      <alignment horizontal="center" wrapText="1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21" fillId="0" borderId="11" xfId="33" applyFont="1" applyBorder="1" applyAlignment="1" applyProtection="1">
      <alignment horizontal="center"/>
      <protection locked="0"/>
    </xf>
    <xf numFmtId="0" fontId="27" fillId="0" borderId="9" xfId="0" applyFont="1" applyBorder="1" applyAlignment="1" applyProtection="1">
      <alignment vertical="center" wrapText="1"/>
    </xf>
    <xf numFmtId="0" fontId="26" fillId="0" borderId="9" xfId="0" applyFont="1" applyBorder="1" applyAlignment="1" applyProtection="1">
      <alignment horizontal="center" vertical="center" wrapText="1"/>
    </xf>
    <xf numFmtId="10" fontId="24" fillId="0" borderId="9" xfId="0" applyNumberFormat="1" applyFont="1" applyBorder="1" applyAlignment="1" applyProtection="1">
      <alignment horizontal="center"/>
      <protection locked="0"/>
    </xf>
    <xf numFmtId="10" fontId="24" fillId="0" borderId="9" xfId="0" applyNumberFormat="1" applyFont="1" applyBorder="1" applyAlignment="1" applyProtection="1">
      <alignment horizontal="center"/>
    </xf>
    <xf numFmtId="0" fontId="4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horizontal="left" vertical="center"/>
      <protection locked="0"/>
    </xf>
    <xf numFmtId="0" fontId="20" fillId="0" borderId="39" xfId="33" applyFont="1" applyBorder="1" applyAlignment="1" applyProtection="1">
      <alignment horizontal="left"/>
    </xf>
    <xf numFmtId="0" fontId="20" fillId="0" borderId="40" xfId="33" applyFont="1" applyBorder="1" applyAlignment="1" applyProtection="1">
      <alignment horizontal="left"/>
    </xf>
    <xf numFmtId="0" fontId="20" fillId="0" borderId="41" xfId="33" applyFont="1" applyBorder="1" applyAlignment="1" applyProtection="1">
      <alignment horizontal="left"/>
    </xf>
    <xf numFmtId="0" fontId="33" fillId="0" borderId="0" xfId="0" applyFont="1" applyBorder="1" applyAlignment="1" applyProtection="1">
      <alignment horizontal="left" vertical="center"/>
      <protection locked="0"/>
    </xf>
    <xf numFmtId="168" fontId="2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21" fillId="0" borderId="14" xfId="33" applyFont="1" applyBorder="1" applyAlignment="1" applyProtection="1">
      <alignment horizontal="center"/>
      <protection locked="0"/>
    </xf>
    <xf numFmtId="0" fontId="30" fillId="0" borderId="36" xfId="0" applyFont="1" applyBorder="1" applyAlignment="1" applyProtection="1">
      <alignment horizontal="left" vertical="center"/>
    </xf>
    <xf numFmtId="0" fontId="30" fillId="0" borderId="15" xfId="0" applyFont="1" applyBorder="1" applyAlignment="1" applyProtection="1">
      <alignment horizontal="left" vertical="center"/>
    </xf>
    <xf numFmtId="0" fontId="30" fillId="0" borderId="37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</xf>
    <xf numFmtId="0" fontId="25" fillId="0" borderId="17" xfId="0" applyFont="1" applyBorder="1" applyAlignment="1" applyProtection="1">
      <alignment horizontal="left" vertical="center" wrapText="1"/>
    </xf>
    <xf numFmtId="0" fontId="25" fillId="0" borderId="16" xfId="0" applyFont="1" applyBorder="1" applyAlignment="1" applyProtection="1">
      <alignment horizontal="left" vertical="center" wrapText="1"/>
    </xf>
    <xf numFmtId="0" fontId="24" fillId="0" borderId="9" xfId="0" applyFont="1" applyBorder="1" applyAlignment="1" applyProtection="1">
      <alignment horizontal="center" vertical="center" wrapText="1"/>
    </xf>
    <xf numFmtId="0" fontId="33" fillId="0" borderId="9" xfId="0" applyFont="1" applyBorder="1" applyAlignment="1" applyProtection="1">
      <alignment horizontal="center" vertical="center" wrapText="1"/>
      <protection locked="0"/>
    </xf>
    <xf numFmtId="0" fontId="33" fillId="0" borderId="17" xfId="0" applyFont="1" applyBorder="1" applyAlignment="1" applyProtection="1">
      <alignment horizontal="center" vertical="center" wrapText="1"/>
      <protection locked="0"/>
    </xf>
    <xf numFmtId="0" fontId="33" fillId="0" borderId="16" xfId="0" applyFont="1" applyBorder="1" applyAlignment="1" applyProtection="1">
      <alignment horizontal="center" vertical="center" wrapText="1"/>
      <protection locked="0"/>
    </xf>
    <xf numFmtId="0" fontId="25" fillId="0" borderId="17" xfId="0" applyFont="1" applyBorder="1" applyAlignment="1" applyProtection="1">
      <alignment vertical="center" wrapText="1"/>
    </xf>
    <xf numFmtId="0" fontId="25" fillId="0" borderId="16" xfId="0" applyFont="1" applyBorder="1" applyAlignment="1" applyProtection="1">
      <alignment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6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/>
    </xf>
    <xf numFmtId="0" fontId="27" fillId="0" borderId="17" xfId="0" applyFont="1" applyBorder="1" applyAlignment="1" applyProtection="1">
      <alignment horizontal="center" vertical="center" wrapText="1"/>
      <protection locked="0"/>
    </xf>
    <xf numFmtId="0" fontId="27" fillId="0" borderId="16" xfId="0" applyFont="1" applyBorder="1" applyAlignment="1" applyProtection="1">
      <alignment horizontal="center" vertical="center" wrapText="1"/>
      <protection locked="0"/>
    </xf>
    <xf numFmtId="0" fontId="30" fillId="0" borderId="9" xfId="0" applyFont="1" applyBorder="1" applyAlignment="1" applyProtection="1">
      <alignment horizontal="left" vertical="center"/>
    </xf>
    <xf numFmtId="0" fontId="30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</xf>
    <xf numFmtId="0" fontId="30" fillId="0" borderId="9" xfId="0" applyFont="1" applyBorder="1" applyAlignment="1" applyProtection="1">
      <alignment horizontal="left" vertical="top"/>
      <protection locked="0"/>
    </xf>
    <xf numFmtId="0" fontId="24" fillId="0" borderId="9" xfId="0" applyFont="1" applyBorder="1" applyAlignment="1" applyProtection="1">
      <alignment horizontal="center" vertical="center" wrapText="1"/>
      <protection locked="0"/>
    </xf>
    <xf numFmtId="0" fontId="30" fillId="0" borderId="17" xfId="0" applyFont="1" applyBorder="1" applyAlignment="1" applyProtection="1">
      <alignment horizontal="center" vertical="center"/>
      <protection locked="0"/>
    </xf>
    <xf numFmtId="0" fontId="30" fillId="0" borderId="16" xfId="0" applyFont="1" applyBorder="1" applyAlignment="1" applyProtection="1">
      <alignment horizontal="center" vertical="center"/>
      <protection locked="0"/>
    </xf>
    <xf numFmtId="168" fontId="3" fillId="0" borderId="0" xfId="0" applyNumberFormat="1" applyFont="1" applyAlignment="1" applyProtection="1">
      <alignment horizontal="left" vertical="center"/>
      <protection locked="0"/>
    </xf>
    <xf numFmtId="0" fontId="30" fillId="0" borderId="17" xfId="0" applyFont="1" applyBorder="1" applyAlignment="1" applyProtection="1">
      <alignment horizontal="center" vertical="center"/>
    </xf>
    <xf numFmtId="0" fontId="30" fillId="0" borderId="16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26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9" fontId="30" fillId="0" borderId="9" xfId="0" applyNumberFormat="1" applyFont="1" applyBorder="1" applyAlignment="1" applyProtection="1">
      <alignment horizontal="center" vertical="center"/>
      <protection locked="0"/>
    </xf>
    <xf numFmtId="0" fontId="30" fillId="0" borderId="26" xfId="0" applyFont="1" applyBorder="1" applyAlignment="1" applyProtection="1">
      <alignment horizontal="center" vertical="center"/>
    </xf>
    <xf numFmtId="0" fontId="30" fillId="0" borderId="26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</xf>
    <xf numFmtId="1" fontId="3" fillId="0" borderId="0" xfId="0" applyNumberFormat="1" applyFont="1" applyBorder="1" applyAlignment="1" applyProtection="1">
      <alignment horizontal="left" vertical="center"/>
      <protection locked="0"/>
    </xf>
    <xf numFmtId="0" fontId="21" fillId="0" borderId="9" xfId="0" applyFont="1" applyBorder="1" applyAlignment="1" applyProtection="1">
      <alignment horizontal="center"/>
      <protection locked="0"/>
    </xf>
    <xf numFmtId="1" fontId="30" fillId="0" borderId="0" xfId="0" applyNumberFormat="1" applyFont="1" applyAlignment="1" applyProtection="1">
      <alignment horizontal="left"/>
      <protection locked="0"/>
    </xf>
    <xf numFmtId="0" fontId="21" fillId="0" borderId="46" xfId="0" applyFont="1" applyBorder="1" applyAlignment="1" applyProtection="1">
      <alignment horizontal="center"/>
      <protection locked="0"/>
    </xf>
    <xf numFmtId="0" fontId="20" fillId="0" borderId="29" xfId="0" applyFont="1" applyBorder="1" applyAlignment="1" applyProtection="1">
      <alignment horizontal="center" vertical="center"/>
    </xf>
    <xf numFmtId="0" fontId="20" fillId="0" borderId="31" xfId="0" applyFont="1" applyBorder="1" applyAlignment="1" applyProtection="1">
      <alignment horizontal="center" vertical="center"/>
    </xf>
    <xf numFmtId="0" fontId="20" fillId="0" borderId="32" xfId="0" applyFont="1" applyBorder="1" applyAlignment="1" applyProtection="1">
      <alignment horizontal="center" vertical="center"/>
    </xf>
    <xf numFmtId="0" fontId="32" fillId="0" borderId="50" xfId="0" applyFont="1" applyBorder="1" applyAlignment="1" applyProtection="1">
      <alignment horizontal="center" vertical="center" wrapText="1"/>
    </xf>
    <xf numFmtId="0" fontId="32" fillId="0" borderId="25" xfId="0" applyFont="1" applyBorder="1" applyAlignment="1" applyProtection="1">
      <alignment horizontal="center" vertical="center" wrapText="1"/>
    </xf>
    <xf numFmtId="0" fontId="32" fillId="0" borderId="23" xfId="0" applyFont="1" applyBorder="1" applyAlignment="1" applyProtection="1">
      <alignment horizontal="center" vertical="center" wrapText="1"/>
    </xf>
    <xf numFmtId="0" fontId="34" fillId="0" borderId="13" xfId="0" applyFont="1" applyBorder="1" applyAlignment="1" applyProtection="1">
      <alignment horizontal="center" vertical="center"/>
    </xf>
    <xf numFmtId="0" fontId="34" fillId="0" borderId="13" xfId="0" applyFont="1" applyFill="1" applyBorder="1" applyAlignment="1" applyProtection="1">
      <alignment horizontal="center" vertical="center" wrapText="1"/>
    </xf>
    <xf numFmtId="0" fontId="22" fillId="0" borderId="29" xfId="0" applyFont="1" applyBorder="1" applyAlignment="1" applyProtection="1">
      <alignment horizontal="center" vertical="center"/>
    </xf>
    <xf numFmtId="0" fontId="22" fillId="0" borderId="31" xfId="0" applyFont="1" applyBorder="1" applyAlignment="1" applyProtection="1">
      <alignment horizontal="center" vertical="center"/>
    </xf>
    <xf numFmtId="0" fontId="22" fillId="0" borderId="32" xfId="0" applyFont="1" applyBorder="1" applyAlignment="1" applyProtection="1">
      <alignment horizontal="center" vertical="center"/>
    </xf>
    <xf numFmtId="0" fontId="32" fillId="0" borderId="22" xfId="0" applyFont="1" applyBorder="1" applyAlignment="1" applyProtection="1">
      <alignment horizontal="center" vertical="center" wrapText="1"/>
    </xf>
    <xf numFmtId="0" fontId="32" fillId="0" borderId="12" xfId="0" applyFont="1" applyBorder="1" applyAlignment="1" applyProtection="1">
      <alignment horizontal="center" vertical="center" wrapText="1"/>
    </xf>
    <xf numFmtId="0" fontId="32" fillId="0" borderId="13" xfId="0" applyFont="1" applyBorder="1" applyAlignment="1" applyProtection="1">
      <alignment horizontal="center" vertical="center" wrapText="1"/>
    </xf>
    <xf numFmtId="0" fontId="32" fillId="0" borderId="53" xfId="0" applyFont="1" applyBorder="1" applyAlignment="1" applyProtection="1">
      <alignment horizontal="center" vertical="center" wrapText="1"/>
    </xf>
    <xf numFmtId="0" fontId="32" fillId="0" borderId="18" xfId="0" applyFont="1" applyBorder="1" applyAlignment="1" applyProtection="1">
      <alignment horizontal="center" vertical="center" wrapText="1"/>
    </xf>
    <xf numFmtId="0" fontId="32" fillId="0" borderId="55" xfId="0" applyFont="1" applyBorder="1" applyAlignment="1" applyProtection="1">
      <alignment horizontal="center" vertical="center" wrapText="1"/>
    </xf>
    <xf numFmtId="0" fontId="32" fillId="0" borderId="28" xfId="0" applyFont="1" applyBorder="1" applyAlignment="1" applyProtection="1">
      <alignment horizontal="center" vertical="center" wrapText="1"/>
    </xf>
    <xf numFmtId="0" fontId="32" fillId="0" borderId="48" xfId="0" applyFont="1" applyBorder="1" applyAlignment="1" applyProtection="1">
      <alignment horizontal="center" vertical="center" wrapText="1"/>
    </xf>
    <xf numFmtId="0" fontId="32" fillId="0" borderId="56" xfId="0" applyFont="1" applyBorder="1" applyAlignment="1" applyProtection="1">
      <alignment horizontal="center" vertical="center" wrapText="1"/>
    </xf>
    <xf numFmtId="0" fontId="32" fillId="0" borderId="54" xfId="0" applyFont="1" applyBorder="1" applyAlignment="1" applyProtection="1">
      <alignment horizontal="center" vertical="center" wrapText="1"/>
    </xf>
    <xf numFmtId="0" fontId="32" fillId="0" borderId="57" xfId="0" applyFont="1" applyBorder="1" applyAlignment="1" applyProtection="1">
      <alignment horizontal="center" vertical="center" wrapText="1"/>
    </xf>
    <xf numFmtId="0" fontId="32" fillId="0" borderId="36" xfId="0" applyFont="1" applyBorder="1" applyAlignment="1" applyProtection="1">
      <alignment horizontal="center" vertical="center" wrapText="1"/>
    </xf>
    <xf numFmtId="0" fontId="32" fillId="0" borderId="15" xfId="0" applyFont="1" applyBorder="1" applyAlignment="1" applyProtection="1">
      <alignment horizontal="center" vertical="center" wrapText="1"/>
    </xf>
    <xf numFmtId="0" fontId="32" fillId="0" borderId="37" xfId="0" applyFont="1" applyBorder="1" applyAlignment="1" applyProtection="1">
      <alignment horizontal="center" vertical="center" wrapText="1"/>
    </xf>
    <xf numFmtId="0" fontId="21" fillId="0" borderId="45" xfId="0" applyFont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</xf>
    <xf numFmtId="0" fontId="21" fillId="0" borderId="47" xfId="0" applyFont="1" applyBorder="1" applyAlignment="1" applyProtection="1">
      <alignment horizontal="center" vertical="center"/>
    </xf>
    <xf numFmtId="0" fontId="21" fillId="0" borderId="19" xfId="0" applyFont="1" applyBorder="1" applyAlignment="1" applyProtection="1">
      <alignment horizontal="center" vertical="center"/>
    </xf>
    <xf numFmtId="0" fontId="21" fillId="0" borderId="49" xfId="0" applyFont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/>
      <protection locked="0"/>
    </xf>
    <xf numFmtId="0" fontId="21" fillId="0" borderId="16" xfId="0" applyFont="1" applyBorder="1" applyAlignment="1" applyProtection="1">
      <alignment horizontal="center"/>
      <protection locked="0"/>
    </xf>
    <xf numFmtId="0" fontId="21" fillId="0" borderId="9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/>
    </xf>
    <xf numFmtId="0" fontId="30" fillId="0" borderId="21" xfId="0" applyFont="1" applyBorder="1" applyAlignment="1" applyProtection="1">
      <alignment horizontal="center"/>
      <protection locked="0"/>
    </xf>
    <xf numFmtId="0" fontId="30" fillId="0" borderId="20" xfId="0" applyFont="1" applyBorder="1" applyAlignment="1" applyProtection="1">
      <alignment horizontal="center"/>
      <protection locked="0"/>
    </xf>
    <xf numFmtId="0" fontId="21" fillId="0" borderId="13" xfId="0" applyFont="1" applyBorder="1" applyAlignment="1" applyProtection="1">
      <alignment horizontal="center"/>
      <protection locked="0"/>
    </xf>
    <xf numFmtId="0" fontId="21" fillId="0" borderId="46" xfId="0" applyFont="1" applyBorder="1" applyAlignment="1" applyProtection="1">
      <alignment horizontal="center" vertical="center"/>
    </xf>
    <xf numFmtId="0" fontId="26" fillId="0" borderId="17" xfId="0" applyFont="1" applyBorder="1" applyAlignment="1" applyProtection="1">
      <alignment horizontal="center" vertical="center"/>
    </xf>
    <xf numFmtId="0" fontId="26" fillId="0" borderId="26" xfId="0" applyFont="1" applyBorder="1" applyAlignment="1" applyProtection="1">
      <alignment horizontal="center" vertical="center"/>
    </xf>
    <xf numFmtId="0" fontId="26" fillId="0" borderId="9" xfId="0" applyFont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/>
    </xf>
    <xf numFmtId="0" fontId="21" fillId="0" borderId="26" xfId="0" applyFont="1" applyBorder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/>
    </xf>
    <xf numFmtId="0" fontId="30" fillId="0" borderId="9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/>
      <protection locked="0"/>
    </xf>
    <xf numFmtId="168" fontId="3" fillId="0" borderId="0" xfId="0" applyNumberFormat="1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0" fillId="26" borderId="17" xfId="0" applyFont="1" applyFill="1" applyBorder="1" applyAlignment="1" applyProtection="1">
      <alignment horizontal="center"/>
    </xf>
    <xf numFmtId="0" fontId="30" fillId="26" borderId="26" xfId="0" applyFont="1" applyFill="1" applyBorder="1" applyAlignment="1" applyProtection="1">
      <alignment horizontal="center"/>
    </xf>
    <xf numFmtId="0" fontId="30" fillId="26" borderId="16" xfId="0" applyFont="1" applyFill="1" applyBorder="1" applyAlignment="1" applyProtection="1">
      <alignment horizontal="center"/>
    </xf>
    <xf numFmtId="0" fontId="30" fillId="0" borderId="0" xfId="0" applyFont="1" applyFill="1" applyBorder="1" applyAlignment="1" applyProtection="1">
      <alignment horizontal="left" vertical="center"/>
      <protection locked="0"/>
    </xf>
    <xf numFmtId="0" fontId="30" fillId="0" borderId="15" xfId="0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26" fillId="26" borderId="9" xfId="0" applyFont="1" applyFill="1" applyBorder="1" applyAlignment="1" applyProtection="1">
      <alignment horizontal="center" vertical="center" textRotation="255" wrapText="1"/>
    </xf>
    <xf numFmtId="0" fontId="35" fillId="26" borderId="9" xfId="0" applyFont="1" applyFill="1" applyBorder="1" applyAlignment="1" applyProtection="1">
      <alignment horizontal="center" vertical="center" wrapText="1"/>
    </xf>
    <xf numFmtId="0" fontId="30" fillId="26" borderId="9" xfId="0" applyFont="1" applyFill="1" applyBorder="1" applyAlignment="1" applyProtection="1">
      <alignment horizontal="center" vertical="center" wrapText="1"/>
      <protection locked="0"/>
    </xf>
    <xf numFmtId="0" fontId="30" fillId="26" borderId="9" xfId="0" applyFont="1" applyFill="1" applyBorder="1" applyAlignment="1" applyProtection="1">
      <alignment horizontal="center" vertical="center" wrapText="1"/>
    </xf>
    <xf numFmtId="49" fontId="30" fillId="26" borderId="58" xfId="0" applyNumberFormat="1" applyFont="1" applyFill="1" applyBorder="1" applyAlignment="1" applyProtection="1">
      <alignment vertical="center" textRotation="90"/>
      <protection locked="0"/>
    </xf>
    <xf numFmtId="49" fontId="30" fillId="26" borderId="54" xfId="0" applyNumberFormat="1" applyFont="1" applyFill="1" applyBorder="1" applyAlignment="1" applyProtection="1">
      <alignment vertical="center" textRotation="90"/>
      <protection locked="0"/>
    </xf>
    <xf numFmtId="49" fontId="30" fillId="26" borderId="59" xfId="0" applyNumberFormat="1" applyFont="1" applyFill="1" applyBorder="1" applyAlignment="1" applyProtection="1">
      <alignment vertical="center" textRotation="90"/>
      <protection locked="0"/>
    </xf>
    <xf numFmtId="49" fontId="30" fillId="26" borderId="35" xfId="0" applyNumberFormat="1" applyFont="1" applyFill="1" applyBorder="1" applyAlignment="1" applyProtection="1">
      <alignment vertical="center" textRotation="90"/>
      <protection locked="0"/>
    </xf>
    <xf numFmtId="49" fontId="30" fillId="26" borderId="27" xfId="0" applyNumberFormat="1" applyFont="1" applyFill="1" applyBorder="1" applyAlignment="1" applyProtection="1">
      <alignment vertical="center" textRotation="90"/>
      <protection locked="0"/>
    </xf>
    <xf numFmtId="49" fontId="30" fillId="26" borderId="57" xfId="0" applyNumberFormat="1" applyFont="1" applyFill="1" applyBorder="1" applyAlignment="1" applyProtection="1">
      <alignment vertical="center" textRotation="90"/>
      <protection locked="0"/>
    </xf>
    <xf numFmtId="0" fontId="30" fillId="0" borderId="0" xfId="0" applyFont="1" applyFill="1" applyBorder="1" applyAlignment="1" applyProtection="1">
      <alignment horizontal="center"/>
    </xf>
    <xf numFmtId="0" fontId="30" fillId="0" borderId="0" xfId="0" applyFont="1" applyFill="1" applyBorder="1" applyAlignment="1" applyProtection="1">
      <alignment horizontal="left"/>
      <protection locked="0"/>
    </xf>
    <xf numFmtId="0" fontId="30" fillId="0" borderId="0" xfId="0" applyFont="1" applyFill="1" applyBorder="1" applyAlignment="1" applyProtection="1">
      <alignment horizontal="left"/>
    </xf>
    <xf numFmtId="0" fontId="30" fillId="26" borderId="36" xfId="0" applyFont="1" applyFill="1" applyBorder="1" applyAlignment="1" applyProtection="1">
      <alignment horizontal="center"/>
    </xf>
    <xf numFmtId="0" fontId="30" fillId="26" borderId="15" xfId="0" applyFont="1" applyFill="1" applyBorder="1" applyAlignment="1" applyProtection="1">
      <alignment horizontal="center"/>
    </xf>
    <xf numFmtId="0" fontId="30" fillId="26" borderId="17" xfId="0" applyFont="1" applyFill="1" applyBorder="1" applyAlignment="1" applyProtection="1">
      <alignment horizontal="center"/>
      <protection locked="0"/>
    </xf>
    <xf numFmtId="0" fontId="30" fillId="26" borderId="26" xfId="0" applyFont="1" applyFill="1" applyBorder="1" applyAlignment="1" applyProtection="1">
      <alignment horizontal="center"/>
      <protection locked="0"/>
    </xf>
    <xf numFmtId="0" fontId="30" fillId="26" borderId="16" xfId="0" applyFont="1" applyFill="1" applyBorder="1" applyAlignment="1" applyProtection="1">
      <alignment horizontal="center"/>
      <protection locked="0"/>
    </xf>
    <xf numFmtId="0" fontId="30" fillId="26" borderId="43" xfId="0" applyFont="1" applyFill="1" applyBorder="1" applyAlignment="1" applyProtection="1">
      <alignment horizontal="center"/>
      <protection locked="0"/>
    </xf>
    <xf numFmtId="0" fontId="30" fillId="26" borderId="19" xfId="0" applyFont="1" applyFill="1" applyBorder="1" applyAlignment="1" applyProtection="1">
      <alignment horizontal="center"/>
      <protection locked="0"/>
    </xf>
    <xf numFmtId="0" fontId="30" fillId="26" borderId="44" xfId="0" applyFont="1" applyFill="1" applyBorder="1" applyAlignment="1" applyProtection="1">
      <alignment horizontal="center"/>
      <protection locked="0"/>
    </xf>
    <xf numFmtId="0" fontId="30" fillId="26" borderId="9" xfId="0" applyFont="1" applyFill="1" applyBorder="1" applyAlignment="1" applyProtection="1">
      <alignment horizontal="center"/>
      <protection locked="0"/>
    </xf>
    <xf numFmtId="49" fontId="30" fillId="26" borderId="58" xfId="0" applyNumberFormat="1" applyFont="1" applyFill="1" applyBorder="1" applyAlignment="1" applyProtection="1">
      <alignment vertical="center" textRotation="90"/>
    </xf>
    <xf numFmtId="49" fontId="30" fillId="26" borderId="54" xfId="0" applyNumberFormat="1" applyFont="1" applyFill="1" applyBorder="1" applyAlignment="1" applyProtection="1">
      <alignment vertical="center" textRotation="90"/>
    </xf>
    <xf numFmtId="49" fontId="30" fillId="26" borderId="59" xfId="0" applyNumberFormat="1" applyFont="1" applyFill="1" applyBorder="1" applyAlignment="1" applyProtection="1">
      <alignment vertical="center" textRotation="90"/>
    </xf>
    <xf numFmtId="49" fontId="30" fillId="26" borderId="35" xfId="0" applyNumberFormat="1" applyFont="1" applyFill="1" applyBorder="1" applyAlignment="1" applyProtection="1">
      <alignment vertical="center" textRotation="90"/>
    </xf>
    <xf numFmtId="49" fontId="30" fillId="26" borderId="27" xfId="0" applyNumberFormat="1" applyFont="1" applyFill="1" applyBorder="1" applyAlignment="1" applyProtection="1">
      <alignment vertical="center" textRotation="90"/>
    </xf>
    <xf numFmtId="49" fontId="30" fillId="26" borderId="57" xfId="0" applyNumberFormat="1" applyFont="1" applyFill="1" applyBorder="1" applyAlignment="1" applyProtection="1">
      <alignment vertical="center" textRotation="90"/>
    </xf>
    <xf numFmtId="0" fontId="30" fillId="26" borderId="59" xfId="0" applyFont="1" applyFill="1" applyBorder="1" applyAlignment="1" applyProtection="1">
      <alignment horizontal="center"/>
    </xf>
    <xf numFmtId="0" fontId="30" fillId="26" borderId="0" xfId="0" applyFont="1" applyFill="1" applyBorder="1" applyAlignment="1" applyProtection="1">
      <alignment horizontal="center"/>
    </xf>
    <xf numFmtId="0" fontId="30" fillId="26" borderId="33" xfId="0" applyFont="1" applyFill="1" applyBorder="1" applyAlignment="1" applyProtection="1">
      <alignment horizontal="center"/>
      <protection locked="0"/>
    </xf>
    <xf numFmtId="0" fontId="30" fillId="26" borderId="61" xfId="0" applyFont="1" applyFill="1" applyBorder="1" applyAlignment="1" applyProtection="1">
      <alignment horizontal="center"/>
      <protection locked="0"/>
    </xf>
    <xf numFmtId="0" fontId="30" fillId="26" borderId="66" xfId="0" applyFont="1" applyFill="1" applyBorder="1" applyAlignment="1" applyProtection="1">
      <alignment horizontal="center"/>
      <protection locked="0"/>
    </xf>
    <xf numFmtId="0" fontId="21" fillId="26" borderId="9" xfId="0" applyFont="1" applyFill="1" applyBorder="1" applyAlignment="1" applyProtection="1">
      <alignment horizontal="center" vertical="center" wrapText="1"/>
    </xf>
    <xf numFmtId="0" fontId="30" fillId="26" borderId="33" xfId="0" applyFont="1" applyFill="1" applyBorder="1" applyAlignment="1" applyProtection="1">
      <alignment horizontal="center" vertical="center" wrapText="1"/>
    </xf>
    <xf numFmtId="0" fontId="30" fillId="26" borderId="66" xfId="0" applyFont="1" applyFill="1" applyBorder="1" applyAlignment="1" applyProtection="1">
      <alignment horizontal="center" vertical="center" wrapText="1"/>
    </xf>
    <xf numFmtId="0" fontId="30" fillId="26" borderId="36" xfId="0" applyFont="1" applyFill="1" applyBorder="1" applyAlignment="1" applyProtection="1">
      <alignment horizontal="center" vertical="center" wrapText="1"/>
    </xf>
    <xf numFmtId="0" fontId="30" fillId="26" borderId="37" xfId="0" applyFont="1" applyFill="1" applyBorder="1" applyAlignment="1" applyProtection="1">
      <alignment horizontal="center" vertical="center" wrapText="1"/>
    </xf>
    <xf numFmtId="0" fontId="3" fillId="26" borderId="0" xfId="0" applyFont="1" applyFill="1" applyBorder="1" applyAlignment="1" applyProtection="1">
      <alignment horizontal="left"/>
    </xf>
    <xf numFmtId="0" fontId="30" fillId="26" borderId="17" xfId="0" applyFont="1" applyFill="1" applyBorder="1" applyAlignment="1" applyProtection="1">
      <alignment horizontal="center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 wrapText="1"/>
      <protection locked="0"/>
    </xf>
    <xf numFmtId="0" fontId="21" fillId="26" borderId="33" xfId="0" applyFont="1" applyFill="1" applyBorder="1" applyAlignment="1" applyProtection="1">
      <alignment horizontal="center" vertical="center" wrapText="1"/>
    </xf>
    <xf numFmtId="0" fontId="21" fillId="26" borderId="66" xfId="0" applyFont="1" applyFill="1" applyBorder="1" applyAlignment="1" applyProtection="1">
      <alignment horizontal="center" vertical="center" wrapText="1"/>
    </xf>
    <xf numFmtId="0" fontId="21" fillId="26" borderId="36" xfId="0" applyFont="1" applyFill="1" applyBorder="1" applyAlignment="1" applyProtection="1">
      <alignment horizontal="center" vertical="center" wrapText="1"/>
    </xf>
    <xf numFmtId="0" fontId="21" fillId="26" borderId="37" xfId="0" applyFont="1" applyFill="1" applyBorder="1" applyAlignment="1" applyProtection="1">
      <alignment horizontal="center" vertical="center" wrapText="1"/>
    </xf>
    <xf numFmtId="0" fontId="31" fillId="26" borderId="9" xfId="0" applyFont="1" applyFill="1" applyBorder="1" applyAlignment="1" applyProtection="1">
      <alignment horizontal="center" vertical="center" wrapText="1"/>
    </xf>
    <xf numFmtId="0" fontId="54" fillId="16" borderId="34" xfId="42" applyFill="1" applyBorder="1" applyAlignment="1">
      <alignment horizontal="center"/>
    </xf>
    <xf numFmtId="0" fontId="54" fillId="16" borderId="0" xfId="42" applyFill="1" applyBorder="1" applyAlignment="1">
      <alignment horizontal="center"/>
    </xf>
    <xf numFmtId="0" fontId="54" fillId="16" borderId="34" xfId="42" applyFill="1" applyBorder="1" applyAlignment="1">
      <alignment horizontal="center" wrapText="1"/>
    </xf>
    <xf numFmtId="0" fontId="54" fillId="16" borderId="0" xfId="42" applyFill="1" applyBorder="1" applyAlignment="1">
      <alignment horizontal="center" wrapText="1"/>
    </xf>
    <xf numFmtId="0" fontId="36" fillId="0" borderId="9" xfId="42" applyFont="1" applyBorder="1" applyAlignment="1">
      <alignment horizontal="center" vertical="center" wrapText="1" readingOrder="1"/>
    </xf>
    <xf numFmtId="0" fontId="36" fillId="0" borderId="38" xfId="42" applyFont="1" applyBorder="1" applyAlignment="1">
      <alignment horizontal="center" vertical="center" wrapText="1" readingOrder="1"/>
    </xf>
    <xf numFmtId="0" fontId="37" fillId="0" borderId="9" xfId="42" applyFont="1" applyBorder="1" applyAlignment="1">
      <alignment horizontal="center" vertical="center" wrapText="1" readingOrder="1"/>
    </xf>
    <xf numFmtId="0" fontId="40" fillId="25" borderId="38" xfId="42" applyFont="1" applyFill="1" applyBorder="1" applyAlignment="1">
      <alignment horizontal="center" vertical="center" wrapText="1" readingOrder="1"/>
    </xf>
    <xf numFmtId="0" fontId="37" fillId="0" borderId="38" xfId="42" applyFont="1" applyBorder="1" applyAlignment="1">
      <alignment horizontal="center" vertical="center" wrapText="1" readingOrder="1"/>
    </xf>
    <xf numFmtId="0" fontId="54" fillId="16" borderId="34" xfId="42" applyFill="1" applyBorder="1" applyAlignment="1" applyProtection="1">
      <alignment horizontal="center"/>
    </xf>
    <xf numFmtId="0" fontId="54" fillId="16" borderId="0" xfId="42" applyFill="1" applyBorder="1" applyAlignment="1" applyProtection="1">
      <alignment horizontal="center"/>
    </xf>
    <xf numFmtId="0" fontId="59" fillId="0" borderId="17" xfId="0" applyFont="1" applyBorder="1" applyAlignment="1" applyProtection="1">
      <alignment horizontal="left" vertical="center"/>
      <protection locked="0"/>
    </xf>
    <xf numFmtId="0" fontId="59" fillId="0" borderId="26" xfId="0" applyFont="1" applyBorder="1" applyAlignment="1" applyProtection="1">
      <alignment horizontal="left" vertical="center"/>
      <protection locked="0"/>
    </xf>
    <xf numFmtId="0" fontId="59" fillId="0" borderId="16" xfId="0" applyFont="1" applyBorder="1" applyAlignment="1" applyProtection="1">
      <alignment horizontal="left" vertical="center"/>
      <protection locked="0"/>
    </xf>
    <xf numFmtId="14" fontId="59" fillId="0" borderId="17" xfId="0" applyNumberFormat="1" applyFont="1" applyBorder="1" applyAlignment="1">
      <alignment horizontal="center" vertical="center"/>
    </xf>
    <xf numFmtId="14" fontId="59" fillId="0" borderId="16" xfId="0" applyNumberFormat="1" applyFont="1" applyBorder="1" applyAlignment="1">
      <alignment horizontal="center" vertical="center"/>
    </xf>
    <xf numFmtId="168" fontId="59" fillId="0" borderId="17" xfId="0" applyNumberFormat="1" applyFont="1" applyBorder="1" applyAlignment="1" applyProtection="1">
      <alignment horizontal="left" vertical="center"/>
      <protection locked="0"/>
    </xf>
    <xf numFmtId="168" fontId="59" fillId="0" borderId="16" xfId="0" applyNumberFormat="1" applyFont="1" applyBorder="1" applyAlignment="1" applyProtection="1">
      <alignment horizontal="left" vertical="center"/>
      <protection locked="0"/>
    </xf>
    <xf numFmtId="0" fontId="59" fillId="0" borderId="61" xfId="0" applyFont="1" applyBorder="1" applyAlignment="1" applyProtection="1">
      <alignment horizontal="left"/>
      <protection locked="0"/>
    </xf>
    <xf numFmtId="0" fontId="59" fillId="0" borderId="0" xfId="0" applyFont="1" applyBorder="1" applyAlignment="1" applyProtection="1">
      <alignment horizontal="left"/>
      <protection locked="0"/>
    </xf>
    <xf numFmtId="0" fontId="59" fillId="0" borderId="35" xfId="0" applyFont="1" applyBorder="1" applyAlignment="1" applyProtection="1">
      <alignment horizontal="left"/>
      <protection locked="0"/>
    </xf>
    <xf numFmtId="0" fontId="59" fillId="0" borderId="61" xfId="0" applyFont="1" applyBorder="1" applyAlignment="1">
      <alignment horizontal="center"/>
    </xf>
    <xf numFmtId="0" fontId="62" fillId="0" borderId="33" xfId="0" applyFont="1" applyFill="1" applyBorder="1" applyAlignment="1">
      <alignment horizontal="left"/>
    </xf>
    <xf numFmtId="0" fontId="62" fillId="0" borderId="61" xfId="0" applyFont="1" applyFill="1" applyBorder="1" applyAlignment="1">
      <alignment horizontal="left"/>
    </xf>
    <xf numFmtId="0" fontId="62" fillId="0" borderId="66" xfId="0" applyFont="1" applyFill="1" applyBorder="1" applyAlignment="1">
      <alignment horizontal="left"/>
    </xf>
    <xf numFmtId="0" fontId="61" fillId="0" borderId="0" xfId="0" applyFont="1" applyAlignment="1">
      <alignment vertical="top" wrapText="1"/>
    </xf>
    <xf numFmtId="0" fontId="59" fillId="0" borderId="34" xfId="0" applyFont="1" applyFill="1" applyBorder="1" applyAlignment="1" applyProtection="1">
      <alignment horizontal="left" vertical="top"/>
      <protection locked="0"/>
    </xf>
    <xf numFmtId="0" fontId="59" fillId="0" borderId="0" xfId="0" applyFont="1" applyFill="1" applyBorder="1" applyAlignment="1" applyProtection="1">
      <alignment horizontal="left" vertical="top"/>
      <protection locked="0"/>
    </xf>
    <xf numFmtId="0" fontId="59" fillId="0" borderId="35" xfId="0" applyFont="1" applyFill="1" applyBorder="1" applyAlignment="1" applyProtection="1">
      <alignment horizontal="left" vertical="top"/>
      <protection locked="0"/>
    </xf>
    <xf numFmtId="0" fontId="59" fillId="0" borderId="36" xfId="0" applyFont="1" applyFill="1" applyBorder="1" applyAlignment="1" applyProtection="1">
      <alignment horizontal="left" vertical="top"/>
      <protection locked="0"/>
    </xf>
    <xf numFmtId="0" fontId="59" fillId="0" borderId="15" xfId="0" applyFont="1" applyFill="1" applyBorder="1" applyAlignment="1" applyProtection="1">
      <alignment horizontal="left" vertical="top"/>
      <protection locked="0"/>
    </xf>
    <xf numFmtId="0" fontId="59" fillId="0" borderId="37" xfId="0" applyFont="1" applyFill="1" applyBorder="1" applyAlignment="1" applyProtection="1">
      <alignment horizontal="left" vertical="top"/>
      <protection locked="0"/>
    </xf>
    <xf numFmtId="0" fontId="59" fillId="0" borderId="34" xfId="0" applyFont="1" applyBorder="1" applyAlignment="1" applyProtection="1">
      <alignment horizontal="left" vertical="top"/>
      <protection locked="0"/>
    </xf>
    <xf numFmtId="0" fontId="59" fillId="0" borderId="0" xfId="0" applyFont="1" applyBorder="1" applyAlignment="1" applyProtection="1">
      <alignment horizontal="left" vertical="top"/>
      <protection locked="0"/>
    </xf>
    <xf numFmtId="0" fontId="59" fillId="0" borderId="35" xfId="0" applyFont="1" applyBorder="1" applyAlignment="1" applyProtection="1">
      <alignment horizontal="left" vertical="top"/>
      <protection locked="0"/>
    </xf>
    <xf numFmtId="0" fontId="59" fillId="0" borderId="36" xfId="0" applyFont="1" applyBorder="1" applyAlignment="1" applyProtection="1">
      <alignment horizontal="left" vertical="top"/>
      <protection locked="0"/>
    </xf>
    <xf numFmtId="0" fontId="59" fillId="0" borderId="15" xfId="0" applyFont="1" applyBorder="1" applyAlignment="1" applyProtection="1">
      <alignment horizontal="left" vertical="top"/>
      <protection locked="0"/>
    </xf>
    <xf numFmtId="0" fontId="59" fillId="0" borderId="37" xfId="0" applyFont="1" applyBorder="1" applyAlignment="1" applyProtection="1">
      <alignment horizontal="left" vertical="top"/>
      <protection locked="0"/>
    </xf>
    <xf numFmtId="0" fontId="59" fillId="0" borderId="34" xfId="0" applyFont="1" applyBorder="1" applyAlignment="1" applyProtection="1">
      <alignment horizontal="left" vertical="top" wrapText="1"/>
      <protection locked="0"/>
    </xf>
    <xf numFmtId="0" fontId="59" fillId="0" borderId="0" xfId="0" applyFont="1" applyBorder="1" applyAlignment="1" applyProtection="1">
      <alignment horizontal="left" vertical="top" wrapText="1"/>
      <protection locked="0"/>
    </xf>
    <xf numFmtId="0" fontId="59" fillId="0" borderId="35" xfId="0" applyFont="1" applyBorder="1" applyAlignment="1" applyProtection="1">
      <alignment horizontal="left" vertical="top" wrapText="1"/>
      <protection locked="0"/>
    </xf>
    <xf numFmtId="0" fontId="59" fillId="0" borderId="36" xfId="0" applyFont="1" applyBorder="1" applyAlignment="1" applyProtection="1">
      <alignment horizontal="left" vertical="top" wrapText="1"/>
      <protection locked="0"/>
    </xf>
    <xf numFmtId="0" fontId="59" fillId="0" borderId="15" xfId="0" applyFont="1" applyBorder="1" applyAlignment="1" applyProtection="1">
      <alignment horizontal="left" vertical="top" wrapText="1"/>
      <protection locked="0"/>
    </xf>
    <xf numFmtId="0" fontId="59" fillId="0" borderId="37" xfId="0" applyFont="1" applyBorder="1" applyAlignment="1" applyProtection="1">
      <alignment horizontal="left" vertical="top" wrapText="1"/>
      <protection locked="0"/>
    </xf>
    <xf numFmtId="168" fontId="37" fillId="0" borderId="0" xfId="0" applyNumberFormat="1" applyFont="1" applyBorder="1" applyAlignment="1" applyProtection="1">
      <alignment horizontal="left"/>
      <protection locked="0"/>
    </xf>
    <xf numFmtId="0" fontId="37" fillId="0" borderId="0" xfId="0" applyFont="1" applyBorder="1" applyAlignment="1" applyProtection="1">
      <alignment horizontal="left"/>
      <protection locked="0"/>
    </xf>
    <xf numFmtId="0" fontId="59" fillId="0" borderId="15" xfId="0" applyFont="1" applyBorder="1" applyAlignment="1" applyProtection="1">
      <alignment horizontal="left" vertical="center"/>
      <protection locked="0"/>
    </xf>
    <xf numFmtId="0" fontId="59" fillId="0" borderId="37" xfId="0" applyFont="1" applyBorder="1" applyAlignment="1" applyProtection="1">
      <alignment horizontal="left" vertical="center"/>
      <protection locked="0"/>
    </xf>
    <xf numFmtId="0" fontId="59" fillId="0" borderId="0" xfId="0" applyFont="1" applyBorder="1" applyAlignment="1" applyProtection="1">
      <alignment horizontal="left" vertical="center"/>
      <protection locked="0"/>
    </xf>
    <xf numFmtId="0" fontId="59" fillId="0" borderId="35" xfId="0" applyFont="1" applyBorder="1" applyAlignment="1" applyProtection="1">
      <alignment horizontal="left" vertical="center"/>
      <protection locked="0"/>
    </xf>
    <xf numFmtId="166" fontId="59" fillId="0" borderId="61" xfId="0" applyNumberFormat="1" applyFont="1" applyBorder="1" applyAlignment="1" applyProtection="1">
      <alignment horizontal="left" vertical="center"/>
      <protection locked="0"/>
    </xf>
    <xf numFmtId="166" fontId="59" fillId="0" borderId="66" xfId="0" applyNumberFormat="1" applyFont="1" applyBorder="1" applyAlignment="1" applyProtection="1">
      <alignment horizontal="left" vertical="center"/>
      <protection locked="0"/>
    </xf>
    <xf numFmtId="0" fontId="59" fillId="0" borderId="0" xfId="0" applyFont="1" applyBorder="1" applyAlignment="1">
      <alignment horizontal="left"/>
    </xf>
    <xf numFmtId="0" fontId="59" fillId="0" borderId="34" xfId="0" applyFont="1" applyBorder="1" applyAlignment="1">
      <alignment horizontal="left" vertical="center" wrapText="1"/>
    </xf>
    <xf numFmtId="0" fontId="59" fillId="0" borderId="0" xfId="0" applyFont="1" applyBorder="1" applyAlignment="1">
      <alignment horizontal="left" vertical="center" wrapText="1"/>
    </xf>
    <xf numFmtId="0" fontId="59" fillId="0" borderId="35" xfId="0" applyFont="1" applyBorder="1" applyAlignment="1">
      <alignment horizontal="left" vertical="center" wrapText="1"/>
    </xf>
    <xf numFmtId="168" fontId="59" fillId="0" borderId="0" xfId="0" applyNumberFormat="1" applyFont="1" applyBorder="1" applyAlignment="1" applyProtection="1">
      <alignment horizontal="left" vertical="center"/>
      <protection locked="0"/>
    </xf>
    <xf numFmtId="0" fontId="59" fillId="0" borderId="33" xfId="0" applyFont="1" applyBorder="1" applyAlignment="1">
      <alignment horizontal="left" vertical="center"/>
    </xf>
    <xf numFmtId="0" fontId="59" fillId="0" borderId="61" xfId="0" applyFont="1" applyBorder="1" applyAlignment="1">
      <alignment horizontal="left" vertical="center"/>
    </xf>
    <xf numFmtId="0" fontId="59" fillId="0" borderId="61" xfId="0" applyFont="1" applyBorder="1" applyAlignment="1" applyProtection="1">
      <alignment horizontal="left" vertical="center"/>
      <protection locked="0"/>
    </xf>
    <xf numFmtId="168" fontId="59" fillId="0" borderId="15" xfId="0" applyNumberFormat="1" applyFont="1" applyBorder="1" applyAlignment="1" applyProtection="1">
      <alignment horizontal="left" vertical="center"/>
      <protection locked="0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43" builtinId="8"/>
    <cellStyle name="Incorrecto" xfId="30" builtinId="27" customBuiltin="1"/>
    <cellStyle name="Millares" xfId="31" builtinId="3"/>
    <cellStyle name="Neutral" xfId="32" builtinId="28" customBuiltin="1"/>
    <cellStyle name="Normal" xfId="0" builtinId="0"/>
    <cellStyle name="Normal 2" xfId="33"/>
    <cellStyle name="Normal 3" xfId="42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es-CO"/>
              <a:t>TSH Gráfico de los residuales</a:t>
            </a:r>
          </a:p>
        </c:rich>
      </c:tx>
      <c:layout>
        <c:manualLayout>
          <c:xMode val="edge"/>
          <c:yMode val="edge"/>
          <c:x val="0.22042469749285978"/>
          <c:y val="3.77370375872827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561529106071"/>
          <c:y val="0.38869237549175267"/>
          <c:w val="0.79584936206997148"/>
          <c:h val="0.44152434885956371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#REF!$D$12:$D$31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#REF!$AJ$1008:$AJ$1027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5CF-4E67-A015-F13F1C563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700864"/>
        <c:axId val="285698904"/>
      </c:scatterChart>
      <c:valAx>
        <c:axId val="285700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es-CO"/>
                  <a:t>TSH</a:t>
                </a:r>
              </a:p>
            </c:rich>
          </c:tx>
          <c:layout>
            <c:manualLayout>
              <c:xMode val="edge"/>
              <c:yMode val="edge"/>
              <c:x val="0.50813697011771441"/>
              <c:y val="0.86795384539196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s-CO"/>
          </a:p>
        </c:txPr>
        <c:crossAx val="285698904"/>
        <c:crosses val="autoZero"/>
        <c:crossBetween val="midCat"/>
      </c:valAx>
      <c:valAx>
        <c:axId val="2856989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es-CO"/>
                  <a:t>Residuos</a:t>
                </a:r>
              </a:p>
            </c:rich>
          </c:tx>
          <c:layout>
            <c:manualLayout>
              <c:xMode val="edge"/>
              <c:yMode val="edge"/>
              <c:x val="3.7124187782791654E-2"/>
              <c:y val="0.479261526271480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s-CO"/>
          </a:p>
        </c:txPr>
        <c:crossAx val="28570086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es-C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es-CO"/>
              <a:t>TSH Curva de regresión ajustada</a:t>
            </a:r>
          </a:p>
        </c:rich>
      </c:tx>
      <c:layout>
        <c:manualLayout>
          <c:xMode val="edge"/>
          <c:yMode val="edge"/>
          <c:x val="0.19155662384307226"/>
          <c:y val="3.73706271790653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98126589993789"/>
          <c:y val="0.38491870729387262"/>
          <c:w val="0.45468359782087608"/>
          <c:h val="0.38118163246577674"/>
        </c:manualLayout>
      </c:layout>
      <c:scatterChart>
        <c:scatterStyle val="lineMarker"/>
        <c:varyColors val="0"/>
        <c:ser>
          <c:idx val="0"/>
          <c:order val="0"/>
          <c:tx>
            <c:v>Y (Valor observado)</c:v>
          </c:tx>
          <c:spPr>
            <a:ln w="19050">
              <a:noFill/>
            </a:ln>
          </c:spPr>
          <c:marker>
            <c:symbol val="diamond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#REF!$D$12:$D$31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#REF!$C$12:$C$31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DCC-4372-BAB2-0E15F59F9231}"/>
            </c:ext>
          </c:extLst>
        </c:ser>
        <c:ser>
          <c:idx val="1"/>
          <c:order val="1"/>
          <c:tx>
            <c:v>Pronóstico para Y</c:v>
          </c:tx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#REF!$D$12:$D$31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#REF!$AI$1008:$AI$1027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CC-4372-BAB2-0E15F59F9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405616"/>
        <c:axId val="388383504"/>
      </c:scatterChart>
      <c:valAx>
        <c:axId val="290405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es-CO"/>
                  <a:t>TSH </a:t>
                </a:r>
              </a:p>
            </c:rich>
          </c:tx>
          <c:layout>
            <c:manualLayout>
              <c:xMode val="edge"/>
              <c:yMode val="edge"/>
              <c:x val="0.35785274209144907"/>
              <c:y val="0.870738433815176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s-CO"/>
          </a:p>
        </c:txPr>
        <c:crossAx val="388383504"/>
        <c:crosses val="autoZero"/>
        <c:crossBetween val="midCat"/>
      </c:valAx>
      <c:valAx>
        <c:axId val="3883835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es-CO"/>
                  <a:t>Variable Y</a:t>
                </a:r>
              </a:p>
            </c:rich>
          </c:tx>
          <c:layout>
            <c:manualLayout>
              <c:xMode val="edge"/>
              <c:yMode val="edge"/>
              <c:x val="3.3680232076253626E-2"/>
              <c:y val="0.418552513025424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s-CO"/>
          </a:p>
        </c:txPr>
        <c:crossAx val="29040561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6308031496062991"/>
          <c:y val="0.50824225330042694"/>
          <c:w val="0.32206746788230411"/>
          <c:h val="0.138271633956203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es-C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45</xdr:row>
      <xdr:rowOff>171450</xdr:rowOff>
    </xdr:from>
    <xdr:to>
      <xdr:col>4</xdr:col>
      <xdr:colOff>47625</xdr:colOff>
      <xdr:row>59</xdr:row>
      <xdr:rowOff>161925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45</xdr:row>
      <xdr:rowOff>161925</xdr:rowOff>
    </xdr:from>
    <xdr:to>
      <xdr:col>8</xdr:col>
      <xdr:colOff>0</xdr:colOff>
      <xdr:row>60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0</xdr:colOff>
      <xdr:row>0</xdr:row>
      <xdr:rowOff>0</xdr:rowOff>
    </xdr:from>
    <xdr:ext cx="1085850" cy="857250"/>
    <xdr:pic>
      <xdr:nvPicPr>
        <xdr:cNvPr id="4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857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5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view="pageLayout" topLeftCell="A17" zoomScaleNormal="70" workbookViewId="0">
      <selection activeCell="A27" sqref="A27:R28"/>
    </sheetView>
  </sheetViews>
  <sheetFormatPr baseColWidth="10" defaultColWidth="8.7109375" defaultRowHeight="14.25"/>
  <cols>
    <col min="1" max="1" width="9.140625" style="2" customWidth="1"/>
    <col min="2" max="2" width="10.85546875" style="2" customWidth="1"/>
    <col min="3" max="3" width="14.85546875" style="2" customWidth="1"/>
    <col min="4" max="4" width="11" style="2" customWidth="1"/>
    <col min="5" max="5" width="5.140625" style="2" customWidth="1"/>
    <col min="6" max="6" width="10" style="2" customWidth="1"/>
    <col min="7" max="7" width="10.7109375" style="2" customWidth="1"/>
    <col min="8" max="13" width="5.28515625" style="2" customWidth="1"/>
    <col min="14" max="14" width="5.85546875" style="2" customWidth="1"/>
    <col min="15" max="17" width="5.28515625" style="2" customWidth="1"/>
    <col min="18" max="18" width="7.85546875" style="2" customWidth="1"/>
    <col min="19" max="19" width="14.42578125" style="2" customWidth="1"/>
    <col min="20" max="16384" width="8.7109375" style="2"/>
  </cols>
  <sheetData>
    <row r="1" spans="1:18" s="1" customFormat="1" ht="13.5" customHeight="1">
      <c r="A1" s="396" t="s">
        <v>10</v>
      </c>
      <c r="B1" s="396"/>
      <c r="C1" s="397"/>
      <c r="D1" s="397"/>
      <c r="E1" s="396" t="s">
        <v>11</v>
      </c>
      <c r="F1" s="396"/>
      <c r="G1" s="396"/>
      <c r="H1" s="398"/>
      <c r="I1" s="398"/>
      <c r="J1" s="398"/>
      <c r="K1" s="398"/>
      <c r="L1" s="398"/>
      <c r="M1" s="398"/>
      <c r="N1" s="399" t="s">
        <v>49</v>
      </c>
      <c r="O1" s="399"/>
      <c r="P1" s="395" t="s">
        <v>242</v>
      </c>
      <c r="Q1" s="395"/>
      <c r="R1" s="395"/>
    </row>
    <row r="2" spans="1:18" ht="14.1" customHeight="1">
      <c r="A2" s="393" t="s">
        <v>12</v>
      </c>
      <c r="B2" s="393"/>
      <c r="C2" s="379"/>
      <c r="D2" s="379"/>
      <c r="E2" s="379"/>
      <c r="F2" s="379"/>
      <c r="G2" s="379"/>
      <c r="H2" s="379"/>
      <c r="I2" s="393" t="s">
        <v>14</v>
      </c>
      <c r="J2" s="393"/>
      <c r="K2" s="400"/>
      <c r="L2" s="400"/>
      <c r="M2" s="400"/>
      <c r="N2" s="144" t="s">
        <v>204</v>
      </c>
      <c r="O2" s="401"/>
      <c r="P2" s="402"/>
      <c r="Q2" s="402"/>
      <c r="R2" s="402"/>
    </row>
    <row r="3" spans="1:18" s="3" customFormat="1" ht="14.1" customHeight="1">
      <c r="A3" s="393" t="s">
        <v>13</v>
      </c>
      <c r="B3" s="393"/>
      <c r="C3" s="269"/>
      <c r="D3" s="393" t="s">
        <v>3</v>
      </c>
      <c r="E3" s="393"/>
      <c r="F3" s="379"/>
      <c r="G3" s="379"/>
      <c r="H3" s="379"/>
      <c r="I3" s="144" t="s">
        <v>15</v>
      </c>
      <c r="K3" s="394"/>
      <c r="L3" s="394"/>
      <c r="M3" s="394"/>
      <c r="N3" s="393" t="s">
        <v>16</v>
      </c>
      <c r="O3" s="393"/>
      <c r="P3" s="379"/>
      <c r="Q3" s="379"/>
      <c r="R3" s="379"/>
    </row>
    <row r="4" spans="1:18" ht="4.5" customHeight="1" thickBot="1">
      <c r="A4" s="380"/>
      <c r="B4" s="380"/>
      <c r="C4" s="380"/>
      <c r="D4" s="380"/>
      <c r="E4" s="380"/>
      <c r="F4" s="380"/>
      <c r="G4" s="380"/>
      <c r="H4" s="380"/>
      <c r="I4" s="380"/>
      <c r="J4" s="380"/>
      <c r="K4" s="4"/>
      <c r="L4" s="4"/>
      <c r="M4" s="4"/>
    </row>
    <row r="5" spans="1:18" ht="12" customHeight="1" thickBot="1">
      <c r="A5" s="381" t="s">
        <v>18</v>
      </c>
      <c r="B5" s="382"/>
      <c r="C5" s="383"/>
      <c r="D5" s="384" t="s">
        <v>1</v>
      </c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</row>
    <row r="6" spans="1:18" s="5" customFormat="1" ht="12" customHeight="1">
      <c r="A6" s="385" t="s">
        <v>20</v>
      </c>
      <c r="B6" s="387" t="s">
        <v>21</v>
      </c>
      <c r="C6" s="388"/>
      <c r="D6" s="391" t="s">
        <v>22</v>
      </c>
      <c r="E6" s="387" t="s">
        <v>23</v>
      </c>
      <c r="F6" s="387"/>
      <c r="G6" s="387"/>
      <c r="H6" s="392" t="s">
        <v>19</v>
      </c>
      <c r="I6" s="392"/>
      <c r="J6" s="392"/>
      <c r="K6" s="392"/>
      <c r="L6" s="392"/>
      <c r="M6" s="392"/>
      <c r="N6" s="392"/>
      <c r="O6" s="392"/>
      <c r="P6" s="392"/>
      <c r="Q6" s="392"/>
      <c r="R6" s="392"/>
    </row>
    <row r="7" spans="1:18" s="6" customFormat="1" ht="10.5" customHeight="1">
      <c r="A7" s="386"/>
      <c r="B7" s="389"/>
      <c r="C7" s="390"/>
      <c r="D7" s="378"/>
      <c r="E7" s="389"/>
      <c r="F7" s="389"/>
      <c r="G7" s="389"/>
      <c r="H7" s="372" t="s">
        <v>24</v>
      </c>
      <c r="I7" s="372"/>
      <c r="J7" s="372"/>
      <c r="K7" s="372"/>
      <c r="L7" s="373" t="s">
        <v>25</v>
      </c>
      <c r="M7" s="374"/>
      <c r="N7" s="375"/>
      <c r="O7" s="376" t="s">
        <v>39</v>
      </c>
      <c r="P7" s="377"/>
      <c r="Q7" s="377"/>
      <c r="R7" s="378"/>
    </row>
    <row r="8" spans="1:18" s="6" customFormat="1" ht="18" customHeight="1">
      <c r="A8" s="386"/>
      <c r="B8" s="389"/>
      <c r="C8" s="390"/>
      <c r="D8" s="378"/>
      <c r="E8" s="389"/>
      <c r="F8" s="389"/>
      <c r="G8" s="389"/>
      <c r="H8" s="276" t="s">
        <v>26</v>
      </c>
      <c r="I8" s="276" t="s">
        <v>27</v>
      </c>
      <c r="J8" s="276" t="s">
        <v>28</v>
      </c>
      <c r="K8" s="276" t="s">
        <v>240</v>
      </c>
      <c r="L8" s="276" t="s">
        <v>29</v>
      </c>
      <c r="M8" s="276" t="s">
        <v>30</v>
      </c>
      <c r="N8" s="276" t="s">
        <v>31</v>
      </c>
      <c r="O8" s="33" t="s">
        <v>36</v>
      </c>
      <c r="P8" s="34" t="s">
        <v>241</v>
      </c>
      <c r="Q8" s="34" t="s">
        <v>37</v>
      </c>
      <c r="R8" s="35" t="s">
        <v>38</v>
      </c>
    </row>
    <row r="9" spans="1:18" s="6" customFormat="1" ht="21" customHeight="1">
      <c r="A9" s="166"/>
      <c r="B9" s="365"/>
      <c r="C9" s="366"/>
      <c r="D9" s="167"/>
      <c r="E9" s="367"/>
      <c r="F9" s="368"/>
      <c r="G9" s="369"/>
      <c r="H9" s="162"/>
      <c r="I9" s="162"/>
      <c r="J9" s="162"/>
      <c r="K9" s="162"/>
      <c r="L9" s="162"/>
      <c r="M9" s="162"/>
      <c r="N9" s="162"/>
      <c r="O9" s="162"/>
      <c r="P9" s="162"/>
      <c r="Q9" s="163"/>
      <c r="R9" s="163"/>
    </row>
    <row r="10" spans="1:18" s="6" customFormat="1" ht="21.75" customHeight="1">
      <c r="A10" s="166"/>
      <c r="B10" s="365"/>
      <c r="C10" s="366"/>
      <c r="D10" s="167"/>
      <c r="E10" s="367"/>
      <c r="F10" s="368"/>
      <c r="G10" s="369"/>
      <c r="H10" s="162"/>
      <c r="I10" s="162"/>
      <c r="J10" s="162"/>
      <c r="K10" s="162"/>
      <c r="L10" s="162"/>
      <c r="M10" s="162"/>
      <c r="N10" s="162"/>
      <c r="O10" s="162"/>
      <c r="P10" s="162"/>
      <c r="Q10" s="163"/>
      <c r="R10" s="163"/>
    </row>
    <row r="11" spans="1:18" s="6" customFormat="1" ht="21.75" customHeight="1">
      <c r="A11" s="166"/>
      <c r="B11" s="365"/>
      <c r="C11" s="366"/>
      <c r="D11" s="168"/>
      <c r="E11" s="367"/>
      <c r="F11" s="368"/>
      <c r="G11" s="369"/>
      <c r="H11" s="162"/>
      <c r="I11" s="162"/>
      <c r="J11" s="162"/>
      <c r="K11" s="162"/>
      <c r="L11" s="162"/>
      <c r="M11" s="162"/>
      <c r="N11" s="162"/>
      <c r="O11" s="162"/>
      <c r="P11" s="162"/>
      <c r="Q11" s="163"/>
      <c r="R11" s="163"/>
    </row>
    <row r="12" spans="1:18" s="6" customFormat="1" ht="21.75" customHeight="1">
      <c r="A12" s="166"/>
      <c r="B12" s="365"/>
      <c r="C12" s="366"/>
      <c r="D12" s="167"/>
      <c r="E12" s="367"/>
      <c r="F12" s="368"/>
      <c r="G12" s="369"/>
      <c r="H12" s="162"/>
      <c r="I12" s="162"/>
      <c r="J12" s="162"/>
      <c r="K12" s="162"/>
      <c r="L12" s="162"/>
      <c r="M12" s="162"/>
      <c r="N12" s="162"/>
      <c r="O12" s="162"/>
      <c r="P12" s="162"/>
      <c r="Q12" s="163"/>
      <c r="R12" s="163"/>
    </row>
    <row r="13" spans="1:18" s="6" customFormat="1" ht="21.75" customHeight="1">
      <c r="A13" s="166"/>
      <c r="B13" s="365"/>
      <c r="C13" s="366"/>
      <c r="D13" s="167"/>
      <c r="E13" s="367"/>
      <c r="F13" s="368"/>
      <c r="G13" s="369"/>
      <c r="H13" s="162"/>
      <c r="I13" s="162"/>
      <c r="J13" s="162"/>
      <c r="K13" s="162"/>
      <c r="L13" s="162"/>
      <c r="M13" s="162"/>
      <c r="N13" s="162"/>
      <c r="O13" s="162"/>
      <c r="P13" s="162"/>
      <c r="Q13" s="163"/>
      <c r="R13" s="163"/>
    </row>
    <row r="14" spans="1:18" s="6" customFormat="1" ht="21.75" customHeight="1">
      <c r="A14" s="166"/>
      <c r="B14" s="365"/>
      <c r="C14" s="366"/>
      <c r="D14" s="167"/>
      <c r="E14" s="367"/>
      <c r="F14" s="368"/>
      <c r="G14" s="369"/>
      <c r="H14" s="162"/>
      <c r="I14" s="162"/>
      <c r="J14" s="162"/>
      <c r="K14" s="162"/>
      <c r="L14" s="162"/>
      <c r="M14" s="162"/>
      <c r="N14" s="162"/>
      <c r="O14" s="162"/>
      <c r="P14" s="162"/>
      <c r="Q14" s="163"/>
      <c r="R14" s="163"/>
    </row>
    <row r="15" spans="1:18" s="6" customFormat="1" ht="21.75" customHeight="1">
      <c r="A15" s="166"/>
      <c r="B15" s="365"/>
      <c r="C15" s="366"/>
      <c r="D15" s="167"/>
      <c r="E15" s="367"/>
      <c r="F15" s="368"/>
      <c r="G15" s="369"/>
      <c r="H15" s="162"/>
      <c r="I15" s="162"/>
      <c r="J15" s="162"/>
      <c r="K15" s="162"/>
      <c r="L15" s="162"/>
      <c r="M15" s="162"/>
      <c r="N15" s="162"/>
      <c r="O15" s="162"/>
      <c r="P15" s="162"/>
      <c r="Q15" s="163"/>
      <c r="R15" s="163"/>
    </row>
    <row r="16" spans="1:18" s="6" customFormat="1" ht="21.75" customHeight="1">
      <c r="A16" s="166"/>
      <c r="B16" s="365"/>
      <c r="C16" s="366"/>
      <c r="D16" s="167"/>
      <c r="E16" s="367"/>
      <c r="F16" s="368"/>
      <c r="G16" s="369"/>
      <c r="H16" s="162"/>
      <c r="I16" s="162"/>
      <c r="J16" s="162"/>
      <c r="K16" s="162"/>
      <c r="L16" s="162"/>
      <c r="M16" s="162"/>
      <c r="N16" s="162"/>
      <c r="O16" s="162"/>
      <c r="P16" s="162"/>
      <c r="Q16" s="163"/>
      <c r="R16" s="163"/>
    </row>
    <row r="17" spans="1:18" s="6" customFormat="1" ht="21.75" customHeight="1">
      <c r="A17" s="166"/>
      <c r="B17" s="365"/>
      <c r="C17" s="366"/>
      <c r="D17" s="167"/>
      <c r="E17" s="367"/>
      <c r="F17" s="368"/>
      <c r="G17" s="369"/>
      <c r="H17" s="162"/>
      <c r="I17" s="162"/>
      <c r="J17" s="162"/>
      <c r="K17" s="162"/>
      <c r="L17" s="162"/>
      <c r="M17" s="162"/>
      <c r="N17" s="162"/>
      <c r="O17" s="162"/>
      <c r="P17" s="162"/>
      <c r="Q17" s="163"/>
      <c r="R17" s="163"/>
    </row>
    <row r="18" spans="1:18" s="6" customFormat="1" ht="21.75" customHeight="1">
      <c r="A18" s="166"/>
      <c r="B18" s="365"/>
      <c r="C18" s="366"/>
      <c r="D18" s="167"/>
      <c r="E18" s="367"/>
      <c r="F18" s="368"/>
      <c r="G18" s="369"/>
      <c r="H18" s="162"/>
      <c r="I18" s="162"/>
      <c r="J18" s="162"/>
      <c r="K18" s="162"/>
      <c r="L18" s="162"/>
      <c r="M18" s="162"/>
      <c r="N18" s="162"/>
      <c r="O18" s="162"/>
      <c r="P18" s="162"/>
      <c r="Q18" s="163"/>
      <c r="R18" s="163"/>
    </row>
    <row r="19" spans="1:18" s="7" customFormat="1" ht="21.75" customHeight="1">
      <c r="A19" s="169"/>
      <c r="B19" s="370"/>
      <c r="C19" s="371"/>
      <c r="D19" s="170"/>
      <c r="E19" s="358"/>
      <c r="F19" s="358"/>
      <c r="G19" s="358"/>
      <c r="H19" s="162"/>
      <c r="I19" s="162"/>
      <c r="J19" s="162"/>
      <c r="K19" s="162"/>
      <c r="L19" s="162"/>
      <c r="M19" s="162"/>
      <c r="N19" s="162"/>
      <c r="O19" s="162"/>
      <c r="P19" s="162"/>
      <c r="Q19" s="159"/>
      <c r="R19" s="159"/>
    </row>
    <row r="20" spans="1:18" s="7" customFormat="1" ht="21.75" customHeight="1">
      <c r="A20" s="171"/>
      <c r="B20" s="358"/>
      <c r="C20" s="359"/>
      <c r="D20" s="170"/>
      <c r="E20" s="358"/>
      <c r="F20" s="358"/>
      <c r="G20" s="358"/>
      <c r="H20" s="162"/>
      <c r="I20" s="162"/>
      <c r="J20" s="162"/>
      <c r="K20" s="162"/>
      <c r="L20" s="162"/>
      <c r="M20" s="162"/>
      <c r="N20" s="162"/>
      <c r="O20" s="162"/>
      <c r="P20" s="162"/>
      <c r="Q20" s="159"/>
      <c r="R20" s="159"/>
    </row>
    <row r="21" spans="1:18" s="6" customFormat="1" ht="21.75" customHeight="1" thickBot="1">
      <c r="A21" s="172"/>
      <c r="B21" s="360"/>
      <c r="C21" s="361"/>
      <c r="D21" s="173"/>
      <c r="E21" s="360"/>
      <c r="F21" s="360"/>
      <c r="G21" s="360"/>
      <c r="H21" s="164"/>
      <c r="I21" s="164"/>
      <c r="J21" s="164"/>
      <c r="K21" s="164"/>
      <c r="L21" s="164"/>
      <c r="M21" s="164"/>
      <c r="N21" s="164"/>
      <c r="O21" s="164"/>
      <c r="P21" s="164"/>
      <c r="Q21" s="165"/>
      <c r="R21" s="165"/>
    </row>
    <row r="22" spans="1:18" s="6" customFormat="1" ht="4.5" customHeight="1">
      <c r="A22" s="8"/>
      <c r="B22" s="9"/>
      <c r="C22" s="10"/>
      <c r="D22" s="8"/>
      <c r="E22" s="11"/>
      <c r="F22" s="9"/>
      <c r="G22" s="12"/>
      <c r="H22" s="13"/>
      <c r="I22" s="13"/>
      <c r="J22" s="9"/>
      <c r="K22" s="14"/>
      <c r="L22" s="15"/>
      <c r="M22" s="15"/>
    </row>
    <row r="23" spans="1:18" s="6" customFormat="1" ht="11.25" customHeight="1">
      <c r="A23" s="8"/>
      <c r="B23" s="346" t="s">
        <v>32</v>
      </c>
      <c r="C23" s="346" t="s">
        <v>46</v>
      </c>
      <c r="D23" s="346"/>
      <c r="E23" s="346"/>
      <c r="F23" s="362" t="s">
        <v>33</v>
      </c>
      <c r="G23" s="363"/>
      <c r="H23" s="363"/>
      <c r="I23" s="363"/>
      <c r="J23" s="363"/>
      <c r="K23" s="363"/>
      <c r="L23" s="363"/>
      <c r="M23" s="364"/>
      <c r="N23" s="346" t="s">
        <v>52</v>
      </c>
      <c r="O23" s="346"/>
      <c r="P23" s="346"/>
    </row>
    <row r="24" spans="1:18" s="280" customFormat="1" ht="17.25" customHeight="1">
      <c r="A24" s="8"/>
      <c r="B24" s="346"/>
      <c r="C24" s="270" t="s">
        <v>0</v>
      </c>
      <c r="D24" s="346" t="s">
        <v>5</v>
      </c>
      <c r="E24" s="346"/>
      <c r="F24" s="278" t="s">
        <v>34</v>
      </c>
      <c r="G24" s="278" t="s">
        <v>25</v>
      </c>
      <c r="H24" s="347" t="s">
        <v>6</v>
      </c>
      <c r="I24" s="348"/>
      <c r="J24" s="349"/>
      <c r="K24" s="347" t="s">
        <v>35</v>
      </c>
      <c r="L24" s="348"/>
      <c r="M24" s="349"/>
      <c r="N24" s="346"/>
      <c r="O24" s="346"/>
      <c r="P24" s="346"/>
    </row>
    <row r="25" spans="1:18" s="280" customFormat="1" ht="13.5" customHeight="1">
      <c r="A25" s="8"/>
      <c r="B25" s="272"/>
      <c r="C25" s="22"/>
      <c r="D25" s="350"/>
      <c r="E25" s="350"/>
      <c r="F25" s="279"/>
      <c r="G25" s="279"/>
      <c r="H25" s="351"/>
      <c r="I25" s="352"/>
      <c r="J25" s="353"/>
      <c r="K25" s="354">
        <f>F25+G25+H25</f>
        <v>0</v>
      </c>
      <c r="L25" s="355"/>
      <c r="M25" s="356"/>
      <c r="N25" s="357"/>
      <c r="O25" s="357"/>
      <c r="P25" s="357"/>
    </row>
    <row r="26" spans="1:18" s="282" customFormat="1" ht="2.25" customHeight="1">
      <c r="A26" s="8"/>
      <c r="B26" s="9"/>
      <c r="C26" s="10"/>
      <c r="D26" s="8"/>
      <c r="E26" s="11"/>
      <c r="F26" s="9"/>
      <c r="G26" s="12"/>
      <c r="H26" s="13"/>
      <c r="I26" s="13"/>
      <c r="J26" s="9"/>
      <c r="K26" s="14"/>
    </row>
    <row r="27" spans="1:18" s="6" customFormat="1" ht="12">
      <c r="A27" s="341" t="s">
        <v>40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</row>
    <row r="28" spans="1:18" s="6" customFormat="1" ht="27.75" customHeight="1">
      <c r="A28" s="341"/>
      <c r="B28" s="341"/>
      <c r="C28" s="341"/>
      <c r="D28" s="341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</row>
    <row r="29" spans="1:18" s="6" customFormat="1" ht="15" customHeight="1">
      <c r="A29" s="342" t="s">
        <v>7</v>
      </c>
      <c r="B29" s="342"/>
      <c r="C29" s="160"/>
      <c r="D29" s="271"/>
      <c r="E29" s="271"/>
      <c r="F29" s="16"/>
      <c r="G29" s="16"/>
      <c r="H29" s="16"/>
      <c r="I29" s="16"/>
      <c r="J29" s="2"/>
      <c r="L29" s="15"/>
      <c r="M29" s="15"/>
    </row>
    <row r="30" spans="1:18" s="6" customFormat="1" ht="12">
      <c r="A30" s="343" t="s">
        <v>9</v>
      </c>
      <c r="B30" s="343"/>
      <c r="C30" s="161"/>
      <c r="F30" s="17"/>
      <c r="G30" s="18"/>
      <c r="H30" s="18"/>
      <c r="I30" s="18"/>
      <c r="J30" s="18"/>
      <c r="K30" s="18"/>
      <c r="L30" s="18"/>
      <c r="M30" s="18"/>
      <c r="N30" s="18"/>
      <c r="O30" s="17"/>
    </row>
    <row r="31" spans="1:18" s="6" customFormat="1" ht="11.25" customHeight="1">
      <c r="A31" s="344" t="s">
        <v>8</v>
      </c>
      <c r="B31" s="344"/>
      <c r="C31" s="275"/>
      <c r="F31" s="345" t="s">
        <v>2</v>
      </c>
      <c r="G31" s="345"/>
      <c r="H31" s="345"/>
      <c r="I31" s="345"/>
      <c r="J31" s="345"/>
      <c r="K31" s="345"/>
      <c r="L31" s="345"/>
      <c r="M31" s="345"/>
      <c r="N31" s="345"/>
      <c r="O31" s="345"/>
    </row>
    <row r="32" spans="1:18">
      <c r="J32" s="19"/>
    </row>
    <row r="33" spans="1:9" ht="15" customHeight="1"/>
    <row r="34" spans="1:9" ht="14.25" customHeight="1">
      <c r="A34" s="20"/>
      <c r="B34" s="20"/>
      <c r="C34" s="20"/>
      <c r="D34" s="21"/>
      <c r="E34" s="21"/>
      <c r="F34" s="21"/>
      <c r="G34" s="21"/>
      <c r="H34" s="21"/>
      <c r="I34" s="21"/>
    </row>
    <row r="35" spans="1:9" ht="14.25" customHeight="1"/>
  </sheetData>
  <sheetProtection algorithmName="SHA-512" hashValue="jwFASQqaakncf/do5PWpebkg8MyF0MxS0sakHomH+GfA12vDV8CAWFz5BVNEAoS9oaxxpK3k5R8+RG8nOz2mjA==" saltValue="wwl4EG+bqSVm627HBupWiA==" spinCount="100000" sheet="1" objects="1" scenarios="1" insertRows="0"/>
  <mergeCells count="71">
    <mergeCell ref="P1:R1"/>
    <mergeCell ref="N3:O3"/>
    <mergeCell ref="A1:B1"/>
    <mergeCell ref="C1:D1"/>
    <mergeCell ref="E1:G1"/>
    <mergeCell ref="H1:M1"/>
    <mergeCell ref="N1:O1"/>
    <mergeCell ref="A2:B2"/>
    <mergeCell ref="C2:H2"/>
    <mergeCell ref="I2:J2"/>
    <mergeCell ref="K2:M2"/>
    <mergeCell ref="O2:R2"/>
    <mergeCell ref="B10:C10"/>
    <mergeCell ref="E10:G10"/>
    <mergeCell ref="P3:R3"/>
    <mergeCell ref="A4:E4"/>
    <mergeCell ref="F4:J4"/>
    <mergeCell ref="A5:C5"/>
    <mergeCell ref="D5:R5"/>
    <mergeCell ref="A6:A8"/>
    <mergeCell ref="B6:C8"/>
    <mergeCell ref="D6:D8"/>
    <mergeCell ref="E6:G8"/>
    <mergeCell ref="H6:R6"/>
    <mergeCell ref="A3:B3"/>
    <mergeCell ref="D3:E3"/>
    <mergeCell ref="F3:H3"/>
    <mergeCell ref="K3:M3"/>
    <mergeCell ref="H7:K7"/>
    <mergeCell ref="L7:N7"/>
    <mergeCell ref="O7:R7"/>
    <mergeCell ref="B9:C9"/>
    <mergeCell ref="E9:G9"/>
    <mergeCell ref="B11:C11"/>
    <mergeCell ref="E11:G11"/>
    <mergeCell ref="B12:C12"/>
    <mergeCell ref="E12:G12"/>
    <mergeCell ref="B13:C13"/>
    <mergeCell ref="E13:G13"/>
    <mergeCell ref="B14:C14"/>
    <mergeCell ref="E14:G14"/>
    <mergeCell ref="B15:C15"/>
    <mergeCell ref="E15:G15"/>
    <mergeCell ref="B16:C16"/>
    <mergeCell ref="E16:G16"/>
    <mergeCell ref="B17:C17"/>
    <mergeCell ref="E17:G17"/>
    <mergeCell ref="B18:C18"/>
    <mergeCell ref="E18:G18"/>
    <mergeCell ref="B19:C19"/>
    <mergeCell ref="E19:G19"/>
    <mergeCell ref="B20:C20"/>
    <mergeCell ref="E20:G20"/>
    <mergeCell ref="B21:C21"/>
    <mergeCell ref="E21:G21"/>
    <mergeCell ref="B23:B24"/>
    <mergeCell ref="C23:E23"/>
    <mergeCell ref="F23:M23"/>
    <mergeCell ref="N23:P24"/>
    <mergeCell ref="D24:E24"/>
    <mergeCell ref="H24:J24"/>
    <mergeCell ref="K24:M24"/>
    <mergeCell ref="D25:E25"/>
    <mergeCell ref="H25:J25"/>
    <mergeCell ref="K25:M25"/>
    <mergeCell ref="N25:P25"/>
    <mergeCell ref="A27:R28"/>
    <mergeCell ref="A29:B29"/>
    <mergeCell ref="A30:B30"/>
    <mergeCell ref="A31:B31"/>
    <mergeCell ref="F31:O31"/>
  </mergeCells>
  <pageMargins left="0.23622047244094491" right="0.29105392156862747" top="1.1409313725490196" bottom="0.53125" header="0" footer="0"/>
  <pageSetup fitToHeight="0" orientation="landscape" r:id="rId1"/>
  <headerFooter>
    <oddHeader xml:space="preserve">&amp;L&amp;G&amp;REVALUACION EXTERNA INDIRECTA DEL DESEMPEÑO   
FO-GS-XX
14-02-2018
V. 01
</oddHeader>
    <oddFooter>&amp;C&amp;8
Carrera 21 N° 8-32, Cod. Postal 850001, Tel. 6336339 Ext. 214, Yopal, Casanare
www.casanare.gov.co -  salud@casanare.gov.co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Layout" topLeftCell="A13" zoomScaleNormal="110" workbookViewId="0">
      <selection activeCell="H30" sqref="H30:O30"/>
    </sheetView>
  </sheetViews>
  <sheetFormatPr baseColWidth="10" defaultColWidth="9.140625" defaultRowHeight="14.25"/>
  <cols>
    <col min="1" max="1" width="19.5703125" style="2" customWidth="1"/>
    <col min="2" max="2" width="10.140625" style="2" customWidth="1"/>
    <col min="3" max="6" width="9.140625" style="2"/>
    <col min="7" max="7" width="7" style="2" customWidth="1"/>
    <col min="8" max="8" width="4" style="2" customWidth="1"/>
    <col min="9" max="9" width="6.7109375" style="2" customWidth="1"/>
    <col min="10" max="10" width="6.28515625" style="2" customWidth="1"/>
    <col min="11" max="14" width="4.7109375" style="2" customWidth="1"/>
    <col min="15" max="15" width="5" style="2" customWidth="1"/>
    <col min="16" max="18" width="4.7109375" style="2" customWidth="1"/>
    <col min="19" max="19" width="5.28515625" style="2" customWidth="1"/>
    <col min="20" max="20" width="6.42578125" style="2" customWidth="1"/>
    <col min="21" max="16384" width="9.140625" style="2"/>
  </cols>
  <sheetData>
    <row r="1" spans="1:20" ht="15" customHeight="1">
      <c r="A1" s="260" t="s">
        <v>10</v>
      </c>
      <c r="B1" s="432"/>
      <c r="C1" s="432"/>
      <c r="D1" s="432"/>
      <c r="E1" s="432"/>
      <c r="F1" s="506" t="s">
        <v>11</v>
      </c>
      <c r="G1" s="506"/>
      <c r="H1" s="506"/>
      <c r="I1" s="506"/>
      <c r="J1" s="434"/>
      <c r="K1" s="434"/>
      <c r="L1" s="434"/>
      <c r="M1" s="434"/>
      <c r="N1" s="182" t="s">
        <v>49</v>
      </c>
      <c r="O1" s="182"/>
      <c r="P1" s="507" t="s">
        <v>55</v>
      </c>
      <c r="Q1" s="507"/>
      <c r="R1" s="507"/>
      <c r="S1" s="507"/>
      <c r="T1" s="507"/>
    </row>
    <row r="2" spans="1:20">
      <c r="A2" s="25" t="s">
        <v>12</v>
      </c>
      <c r="B2" s="413"/>
      <c r="C2" s="413"/>
      <c r="D2" s="413"/>
      <c r="E2" s="413"/>
      <c r="F2" s="413"/>
      <c r="G2" s="413"/>
      <c r="H2" s="413"/>
      <c r="I2" s="25" t="s">
        <v>14</v>
      </c>
      <c r="J2" s="509"/>
      <c r="K2" s="509"/>
      <c r="L2" s="509"/>
      <c r="M2" s="509"/>
      <c r="N2" s="448" t="s">
        <v>17</v>
      </c>
      <c r="O2" s="448"/>
      <c r="P2" s="413"/>
      <c r="Q2" s="413"/>
      <c r="R2" s="413"/>
      <c r="S2" s="413"/>
      <c r="T2" s="413"/>
    </row>
    <row r="3" spans="1:20" s="4" customFormat="1" ht="15" customHeight="1">
      <c r="A3" s="259" t="s">
        <v>13</v>
      </c>
      <c r="B3" s="183"/>
      <c r="C3" s="448" t="s">
        <v>3</v>
      </c>
      <c r="D3" s="448"/>
      <c r="E3" s="413"/>
      <c r="F3" s="413"/>
      <c r="G3" s="413"/>
      <c r="H3" s="413"/>
      <c r="I3" s="448" t="s">
        <v>15</v>
      </c>
      <c r="J3" s="448"/>
      <c r="K3" s="413"/>
      <c r="L3" s="413"/>
      <c r="M3" s="413"/>
      <c r="N3" s="181" t="s">
        <v>16</v>
      </c>
      <c r="O3" s="181"/>
      <c r="P3" s="413"/>
      <c r="Q3" s="413"/>
      <c r="R3" s="413"/>
      <c r="S3" s="413"/>
      <c r="T3" s="413"/>
    </row>
    <row r="4" spans="1:20" ht="4.3499999999999996" customHeight="1" thickBot="1">
      <c r="A4" s="259"/>
      <c r="B4" s="181"/>
      <c r="C4" s="181"/>
      <c r="D4" s="258"/>
      <c r="E4" s="258"/>
      <c r="F4" s="258"/>
      <c r="G4" s="258"/>
      <c r="H4" s="258"/>
      <c r="I4" s="258"/>
      <c r="J4" s="181"/>
      <c r="K4" s="181"/>
      <c r="L4" s="181"/>
      <c r="M4" s="181"/>
      <c r="N4" s="258"/>
      <c r="O4" s="258"/>
      <c r="P4" s="258"/>
      <c r="Q4" s="258"/>
      <c r="R4" s="258"/>
      <c r="S4" s="258"/>
      <c r="T4" s="258"/>
    </row>
    <row r="5" spans="1:20" ht="15.75" customHeight="1" thickBot="1">
      <c r="A5" s="502" t="s">
        <v>18</v>
      </c>
      <c r="B5" s="503"/>
      <c r="C5" s="503"/>
      <c r="D5" s="384"/>
      <c r="E5" s="504" t="s">
        <v>282</v>
      </c>
      <c r="F5" s="503"/>
      <c r="G5" s="503"/>
      <c r="H5" s="503"/>
      <c r="I5" s="503"/>
      <c r="J5" s="503"/>
      <c r="K5" s="503"/>
      <c r="L5" s="503"/>
      <c r="M5" s="503"/>
      <c r="N5" s="503"/>
      <c r="O5" s="503"/>
      <c r="P5" s="503"/>
      <c r="Q5" s="503"/>
      <c r="R5" s="503"/>
      <c r="S5" s="503"/>
      <c r="T5" s="505"/>
    </row>
    <row r="6" spans="1:20">
      <c r="A6" s="479" t="s">
        <v>20</v>
      </c>
      <c r="B6" s="481" t="s">
        <v>21</v>
      </c>
      <c r="C6" s="481"/>
      <c r="D6" s="515" t="s">
        <v>281</v>
      </c>
      <c r="E6" s="494" t="s">
        <v>22</v>
      </c>
      <c r="F6" s="486" t="s">
        <v>23</v>
      </c>
      <c r="G6" s="487"/>
      <c r="H6" s="488"/>
      <c r="I6" s="495" t="s">
        <v>19</v>
      </c>
      <c r="J6" s="496"/>
      <c r="K6" s="496"/>
      <c r="L6" s="496"/>
      <c r="M6" s="496"/>
      <c r="N6" s="496"/>
      <c r="O6" s="496"/>
      <c r="P6" s="496"/>
      <c r="Q6" s="496"/>
      <c r="R6" s="496"/>
      <c r="S6" s="496"/>
      <c r="T6" s="497"/>
    </row>
    <row r="7" spans="1:20">
      <c r="A7" s="480"/>
      <c r="B7" s="482"/>
      <c r="C7" s="482"/>
      <c r="D7" s="516"/>
      <c r="E7" s="514"/>
      <c r="F7" s="489"/>
      <c r="G7" s="490"/>
      <c r="H7" s="491"/>
      <c r="I7" s="499" t="s">
        <v>280</v>
      </c>
      <c r="J7" s="513"/>
      <c r="K7" s="517" t="s">
        <v>24</v>
      </c>
      <c r="L7" s="517"/>
      <c r="M7" s="517"/>
      <c r="N7" s="517"/>
      <c r="O7" s="517" t="s">
        <v>25</v>
      </c>
      <c r="P7" s="517"/>
      <c r="Q7" s="518" t="s">
        <v>39</v>
      </c>
      <c r="R7" s="518"/>
      <c r="S7" s="518"/>
      <c r="T7" s="519"/>
    </row>
    <row r="8" spans="1:20" ht="16.5">
      <c r="A8" s="480"/>
      <c r="B8" s="482"/>
      <c r="C8" s="482"/>
      <c r="D8" s="516"/>
      <c r="E8" s="514"/>
      <c r="F8" s="492"/>
      <c r="G8" s="493"/>
      <c r="H8" s="494"/>
      <c r="I8" s="157" t="s">
        <v>279</v>
      </c>
      <c r="J8" s="157" t="s">
        <v>278</v>
      </c>
      <c r="K8" s="240" t="s">
        <v>277</v>
      </c>
      <c r="L8" s="240" t="s">
        <v>276</v>
      </c>
      <c r="M8" s="240" t="s">
        <v>275</v>
      </c>
      <c r="N8" s="240" t="s">
        <v>274</v>
      </c>
      <c r="O8" s="240" t="s">
        <v>29</v>
      </c>
      <c r="P8" s="240" t="s">
        <v>30</v>
      </c>
      <c r="Q8" s="33" t="s">
        <v>36</v>
      </c>
      <c r="R8" s="34" t="s">
        <v>265</v>
      </c>
      <c r="S8" s="34" t="s">
        <v>37</v>
      </c>
      <c r="T8" s="35" t="s">
        <v>38</v>
      </c>
    </row>
    <row r="9" spans="1:20">
      <c r="A9" s="239"/>
      <c r="B9" s="511"/>
      <c r="C9" s="511"/>
      <c r="D9" s="255"/>
      <c r="E9" s="252"/>
      <c r="F9" s="461"/>
      <c r="G9" s="462"/>
      <c r="H9" s="463"/>
      <c r="I9" s="238"/>
      <c r="J9" s="238"/>
      <c r="K9" s="238"/>
      <c r="L9" s="238"/>
      <c r="M9" s="238"/>
      <c r="N9" s="238"/>
      <c r="O9" s="238"/>
      <c r="P9" s="238"/>
      <c r="Q9" s="238"/>
      <c r="R9" s="237"/>
      <c r="S9" s="237"/>
      <c r="T9" s="236"/>
    </row>
    <row r="10" spans="1:20">
      <c r="A10" s="239"/>
      <c r="B10" s="511"/>
      <c r="C10" s="511"/>
      <c r="D10" s="255"/>
      <c r="E10" s="252"/>
      <c r="F10" s="461"/>
      <c r="G10" s="462"/>
      <c r="H10" s="463"/>
      <c r="I10" s="238"/>
      <c r="J10" s="238"/>
      <c r="K10" s="238"/>
      <c r="L10" s="238"/>
      <c r="M10" s="238"/>
      <c r="N10" s="238"/>
      <c r="O10" s="238"/>
      <c r="P10" s="238"/>
      <c r="Q10" s="238"/>
      <c r="R10" s="237"/>
      <c r="S10" s="237"/>
      <c r="T10" s="236"/>
    </row>
    <row r="11" spans="1:20">
      <c r="A11" s="239"/>
      <c r="B11" s="511"/>
      <c r="C11" s="511"/>
      <c r="D11" s="255"/>
      <c r="E11" s="252"/>
      <c r="F11" s="461"/>
      <c r="G11" s="462"/>
      <c r="H11" s="463"/>
      <c r="I11" s="238"/>
      <c r="J11" s="238"/>
      <c r="K11" s="238"/>
      <c r="L11" s="238"/>
      <c r="M11" s="238"/>
      <c r="N11" s="238"/>
      <c r="O11" s="238"/>
      <c r="P11" s="238"/>
      <c r="Q11" s="238"/>
      <c r="R11" s="237"/>
      <c r="S11" s="237"/>
      <c r="T11" s="236"/>
    </row>
    <row r="12" spans="1:20">
      <c r="A12" s="239"/>
      <c r="B12" s="511"/>
      <c r="C12" s="511"/>
      <c r="D12" s="255"/>
      <c r="E12" s="252"/>
      <c r="F12" s="461"/>
      <c r="G12" s="462"/>
      <c r="H12" s="463"/>
      <c r="I12" s="238"/>
      <c r="J12" s="238"/>
      <c r="K12" s="238"/>
      <c r="L12" s="238"/>
      <c r="M12" s="238"/>
      <c r="N12" s="238"/>
      <c r="O12" s="238"/>
      <c r="P12" s="238"/>
      <c r="Q12" s="238"/>
      <c r="R12" s="237"/>
      <c r="S12" s="237"/>
      <c r="T12" s="236"/>
    </row>
    <row r="13" spans="1:20">
      <c r="A13" s="239"/>
      <c r="B13" s="511"/>
      <c r="C13" s="511"/>
      <c r="D13" s="255"/>
      <c r="E13" s="252"/>
      <c r="F13" s="461"/>
      <c r="G13" s="462"/>
      <c r="H13" s="463"/>
      <c r="I13" s="238"/>
      <c r="J13" s="238"/>
      <c r="K13" s="238"/>
      <c r="L13" s="238"/>
      <c r="M13" s="238"/>
      <c r="N13" s="238"/>
      <c r="O13" s="238"/>
      <c r="P13" s="238"/>
      <c r="Q13" s="238"/>
      <c r="R13" s="237"/>
      <c r="S13" s="237"/>
      <c r="T13" s="236"/>
    </row>
    <row r="14" spans="1:20">
      <c r="A14" s="239"/>
      <c r="B14" s="460"/>
      <c r="C14" s="460"/>
      <c r="D14" s="255"/>
      <c r="E14" s="252"/>
      <c r="F14" s="461"/>
      <c r="G14" s="462"/>
      <c r="H14" s="463"/>
      <c r="I14" s="238"/>
      <c r="J14" s="238"/>
      <c r="K14" s="238"/>
      <c r="L14" s="238"/>
      <c r="M14" s="238"/>
      <c r="N14" s="238"/>
      <c r="O14" s="238"/>
      <c r="P14" s="238"/>
      <c r="Q14" s="238"/>
      <c r="R14" s="237"/>
      <c r="S14" s="237"/>
      <c r="T14" s="236"/>
    </row>
    <row r="15" spans="1:20">
      <c r="A15" s="239"/>
      <c r="B15" s="460"/>
      <c r="C15" s="460"/>
      <c r="D15" s="255"/>
      <c r="E15" s="252"/>
      <c r="F15" s="461"/>
      <c r="G15" s="462"/>
      <c r="H15" s="463"/>
      <c r="I15" s="238"/>
      <c r="J15" s="238"/>
      <c r="K15" s="238"/>
      <c r="L15" s="238"/>
      <c r="M15" s="238"/>
      <c r="N15" s="238"/>
      <c r="O15" s="238"/>
      <c r="P15" s="238"/>
      <c r="Q15" s="238"/>
      <c r="R15" s="237"/>
      <c r="S15" s="237"/>
      <c r="T15" s="236"/>
    </row>
    <row r="16" spans="1:20">
      <c r="A16" s="239"/>
      <c r="B16" s="460"/>
      <c r="C16" s="460"/>
      <c r="D16" s="255"/>
      <c r="E16" s="252"/>
      <c r="F16" s="461"/>
      <c r="G16" s="462"/>
      <c r="H16" s="463"/>
      <c r="I16" s="238"/>
      <c r="J16" s="238"/>
      <c r="K16" s="238"/>
      <c r="L16" s="238"/>
      <c r="M16" s="238"/>
      <c r="N16" s="238"/>
      <c r="O16" s="238"/>
      <c r="P16" s="238"/>
      <c r="Q16" s="238"/>
      <c r="R16" s="237"/>
      <c r="S16" s="237"/>
      <c r="T16" s="236"/>
    </row>
    <row r="17" spans="1:20">
      <c r="A17" s="239"/>
      <c r="B17" s="460"/>
      <c r="C17" s="460"/>
      <c r="D17" s="255"/>
      <c r="E17" s="252"/>
      <c r="F17" s="461"/>
      <c r="G17" s="462"/>
      <c r="H17" s="463"/>
      <c r="I17" s="238"/>
      <c r="J17" s="238"/>
      <c r="K17" s="238"/>
      <c r="L17" s="238"/>
      <c r="M17" s="238"/>
      <c r="N17" s="238"/>
      <c r="O17" s="238"/>
      <c r="P17" s="238"/>
      <c r="Q17" s="238"/>
      <c r="R17" s="237"/>
      <c r="S17" s="237"/>
      <c r="T17" s="236"/>
    </row>
    <row r="18" spans="1:20">
      <c r="A18" s="239"/>
      <c r="B18" s="460"/>
      <c r="C18" s="460"/>
      <c r="D18" s="255"/>
      <c r="E18" s="252"/>
      <c r="F18" s="461"/>
      <c r="G18" s="462"/>
      <c r="H18" s="463"/>
      <c r="I18" s="238"/>
      <c r="J18" s="238"/>
      <c r="K18" s="238"/>
      <c r="L18" s="238"/>
      <c r="M18" s="238"/>
      <c r="N18" s="238"/>
      <c r="O18" s="238"/>
      <c r="P18" s="238"/>
      <c r="Q18" s="238"/>
      <c r="R18" s="237"/>
      <c r="S18" s="237"/>
      <c r="T18" s="236"/>
    </row>
    <row r="19" spans="1:20">
      <c r="A19" s="239"/>
      <c r="B19" s="460"/>
      <c r="C19" s="460"/>
      <c r="D19" s="255"/>
      <c r="E19" s="252"/>
      <c r="F19" s="461"/>
      <c r="G19" s="462"/>
      <c r="H19" s="463"/>
      <c r="I19" s="238"/>
      <c r="J19" s="238"/>
      <c r="K19" s="238"/>
      <c r="L19" s="238"/>
      <c r="M19" s="238"/>
      <c r="N19" s="238"/>
      <c r="O19" s="238"/>
      <c r="P19" s="238"/>
      <c r="Q19" s="238"/>
      <c r="R19" s="257"/>
      <c r="S19" s="257"/>
      <c r="T19" s="256"/>
    </row>
    <row r="20" spans="1:20">
      <c r="A20" s="239"/>
      <c r="B20" s="460"/>
      <c r="C20" s="460"/>
      <c r="D20" s="255"/>
      <c r="E20" s="252"/>
      <c r="F20" s="461"/>
      <c r="G20" s="462"/>
      <c r="H20" s="463"/>
      <c r="I20" s="238"/>
      <c r="J20" s="238"/>
      <c r="K20" s="238"/>
      <c r="L20" s="238"/>
      <c r="M20" s="238"/>
      <c r="N20" s="238"/>
      <c r="O20" s="238"/>
      <c r="P20" s="238"/>
      <c r="Q20" s="238"/>
      <c r="R20" s="257"/>
      <c r="S20" s="257"/>
      <c r="T20" s="256"/>
    </row>
    <row r="21" spans="1:20">
      <c r="A21" s="239"/>
      <c r="B21" s="460"/>
      <c r="C21" s="460"/>
      <c r="D21" s="255"/>
      <c r="E21" s="252"/>
      <c r="F21" s="461"/>
      <c r="G21" s="462"/>
      <c r="H21" s="463"/>
      <c r="I21" s="238"/>
      <c r="J21" s="238"/>
      <c r="K21" s="238"/>
      <c r="L21" s="238"/>
      <c r="M21" s="238"/>
      <c r="N21" s="238"/>
      <c r="O21" s="238"/>
      <c r="P21" s="238"/>
      <c r="Q21" s="238"/>
      <c r="R21" s="257"/>
      <c r="S21" s="257"/>
      <c r="T21" s="256"/>
    </row>
    <row r="22" spans="1:20">
      <c r="A22" s="239"/>
      <c r="B22" s="460"/>
      <c r="C22" s="460"/>
      <c r="D22" s="255"/>
      <c r="E22" s="252"/>
      <c r="F22" s="461"/>
      <c r="G22" s="462"/>
      <c r="H22" s="463"/>
      <c r="I22" s="238"/>
      <c r="J22" s="238"/>
      <c r="K22" s="238"/>
      <c r="L22" s="238"/>
      <c r="M22" s="238"/>
      <c r="N22" s="238"/>
      <c r="O22" s="238"/>
      <c r="P22" s="238"/>
      <c r="Q22" s="238"/>
      <c r="R22" s="257"/>
      <c r="S22" s="257"/>
      <c r="T22" s="256"/>
    </row>
    <row r="23" spans="1:20">
      <c r="A23" s="239"/>
      <c r="B23" s="460"/>
      <c r="C23" s="460"/>
      <c r="D23" s="255"/>
      <c r="E23" s="252"/>
      <c r="F23" s="461"/>
      <c r="G23" s="462"/>
      <c r="H23" s="463"/>
      <c r="I23" s="238"/>
      <c r="J23" s="238"/>
      <c r="K23" s="238"/>
      <c r="L23" s="238"/>
      <c r="M23" s="238"/>
      <c r="N23" s="238"/>
      <c r="O23" s="238"/>
      <c r="P23" s="238"/>
      <c r="Q23" s="238"/>
      <c r="R23" s="257"/>
      <c r="S23" s="257"/>
      <c r="T23" s="256"/>
    </row>
    <row r="24" spans="1:20">
      <c r="A24" s="239"/>
      <c r="B24" s="460"/>
      <c r="C24" s="460"/>
      <c r="D24" s="255"/>
      <c r="E24" s="252"/>
      <c r="F24" s="461"/>
      <c r="G24" s="462"/>
      <c r="H24" s="463"/>
      <c r="I24" s="238"/>
      <c r="J24" s="238"/>
      <c r="K24" s="238"/>
      <c r="L24" s="238"/>
      <c r="M24" s="238"/>
      <c r="N24" s="238"/>
      <c r="O24" s="238"/>
      <c r="P24" s="238"/>
      <c r="Q24" s="238"/>
      <c r="R24" s="237"/>
      <c r="S24" s="237"/>
      <c r="T24" s="236"/>
    </row>
    <row r="25" spans="1:20" ht="15" thickBot="1">
      <c r="A25" s="254"/>
      <c r="B25" s="464"/>
      <c r="C25" s="464"/>
      <c r="D25" s="253"/>
      <c r="E25" s="252"/>
      <c r="F25" s="461"/>
      <c r="G25" s="462"/>
      <c r="H25" s="463"/>
      <c r="I25" s="251"/>
      <c r="J25" s="251"/>
      <c r="K25" s="251"/>
      <c r="L25" s="251"/>
      <c r="M25" s="251"/>
      <c r="N25" s="251"/>
      <c r="O25" s="251"/>
      <c r="P25" s="251"/>
      <c r="Q25" s="251"/>
      <c r="R25" s="250"/>
      <c r="S25" s="250"/>
      <c r="T25" s="249"/>
    </row>
    <row r="26" spans="1:20">
      <c r="A26" s="520" t="s">
        <v>273</v>
      </c>
      <c r="B26" s="520"/>
      <c r="C26" s="520"/>
      <c r="D26" s="520"/>
      <c r="E26" s="521"/>
      <c r="F26" s="521"/>
      <c r="G26" s="521"/>
      <c r="H26" s="521"/>
      <c r="I26" s="521"/>
      <c r="J26" s="521"/>
      <c r="K26" s="521"/>
      <c r="L26" s="248"/>
      <c r="M26" s="248"/>
      <c r="N26" s="248"/>
      <c r="O26" s="248"/>
      <c r="P26" s="248"/>
      <c r="Q26" s="248"/>
      <c r="R26" s="15"/>
      <c r="S26" s="15"/>
      <c r="T26" s="15"/>
    </row>
    <row r="27" spans="1:20">
      <c r="A27" s="522" t="s">
        <v>272</v>
      </c>
      <c r="B27" s="522"/>
      <c r="C27" s="522"/>
      <c r="D27" s="522"/>
      <c r="E27" s="522"/>
      <c r="F27" s="522"/>
      <c r="G27" s="522"/>
      <c r="H27" s="522"/>
      <c r="I27" s="522"/>
      <c r="J27" s="522"/>
      <c r="K27" s="522"/>
      <c r="L27" s="522"/>
      <c r="M27" s="522"/>
      <c r="N27" s="522"/>
      <c r="O27" s="522"/>
      <c r="P27" s="522"/>
      <c r="Q27" s="522"/>
      <c r="R27" s="6"/>
      <c r="S27" s="6"/>
      <c r="T27" s="6"/>
    </row>
    <row r="28" spans="1:20" ht="14.25" customHeight="1">
      <c r="A28" s="8"/>
      <c r="B28" s="467" t="s">
        <v>32</v>
      </c>
      <c r="C28" s="467" t="s">
        <v>46</v>
      </c>
      <c r="D28" s="467"/>
      <c r="E28" s="467"/>
      <c r="F28" s="467"/>
      <c r="G28" s="467"/>
      <c r="H28" s="510" t="s">
        <v>33</v>
      </c>
      <c r="I28" s="510"/>
      <c r="J28" s="510"/>
      <c r="K28" s="510"/>
      <c r="L28" s="510"/>
      <c r="M28" s="510"/>
      <c r="N28" s="510"/>
      <c r="O28" s="510"/>
      <c r="P28" s="510"/>
      <c r="Q28" s="510"/>
      <c r="R28" s="467" t="s">
        <v>271</v>
      </c>
      <c r="S28" s="467"/>
      <c r="T28" s="6"/>
    </row>
    <row r="29" spans="1:20" ht="16.5">
      <c r="A29" s="8"/>
      <c r="B29" s="467"/>
      <c r="C29" s="247" t="s">
        <v>270</v>
      </c>
      <c r="D29" s="246" t="s">
        <v>269</v>
      </c>
      <c r="E29" s="245" t="s">
        <v>268</v>
      </c>
      <c r="F29" s="467" t="s">
        <v>5</v>
      </c>
      <c r="G29" s="467"/>
      <c r="H29" s="512" t="s">
        <v>267</v>
      </c>
      <c r="I29" s="512"/>
      <c r="J29" s="512" t="s">
        <v>34</v>
      </c>
      <c r="K29" s="512"/>
      <c r="L29" s="510" t="s">
        <v>25</v>
      </c>
      <c r="M29" s="510"/>
      <c r="N29" s="469" t="s">
        <v>6</v>
      </c>
      <c r="O29" s="455"/>
      <c r="P29" s="454" t="s">
        <v>35</v>
      </c>
      <c r="Q29" s="455"/>
      <c r="R29" s="467"/>
      <c r="S29" s="467"/>
      <c r="T29" s="176"/>
    </row>
    <row r="30" spans="1:20">
      <c r="A30" s="8"/>
      <c r="B30" s="243"/>
      <c r="C30" s="244"/>
      <c r="D30" s="243"/>
      <c r="E30" s="243"/>
      <c r="F30" s="437"/>
      <c r="G30" s="438"/>
      <c r="H30" s="523"/>
      <c r="I30" s="523"/>
      <c r="J30" s="523"/>
      <c r="K30" s="523"/>
      <c r="L30" s="523"/>
      <c r="M30" s="523"/>
      <c r="N30" s="524"/>
      <c r="O30" s="453"/>
      <c r="P30" s="525">
        <f>H30+J30+L30+N30</f>
        <v>0</v>
      </c>
      <c r="Q30" s="525"/>
      <c r="R30" s="527"/>
      <c r="S30" s="527"/>
      <c r="T30" s="176"/>
    </row>
    <row r="31" spans="1:20" ht="4.3499999999999996" customHeight="1">
      <c r="A31" s="8"/>
      <c r="B31" s="9"/>
      <c r="C31" s="10"/>
      <c r="D31" s="8"/>
      <c r="E31" s="11"/>
      <c r="F31" s="9"/>
      <c r="G31" s="9"/>
      <c r="H31" s="12"/>
      <c r="I31" s="12"/>
      <c r="J31" s="12"/>
      <c r="K31" s="13"/>
      <c r="L31" s="13"/>
      <c r="M31" s="9"/>
      <c r="N31" s="14"/>
      <c r="O31" s="182"/>
      <c r="P31" s="182"/>
      <c r="Q31" s="182"/>
      <c r="R31" s="182"/>
      <c r="S31" s="182"/>
      <c r="T31" s="182"/>
    </row>
    <row r="32" spans="1:20">
      <c r="A32" s="526" t="s">
        <v>40</v>
      </c>
      <c r="B32" s="526"/>
      <c r="C32" s="526"/>
      <c r="D32" s="526"/>
      <c r="E32" s="526"/>
      <c r="F32" s="526"/>
      <c r="G32" s="526"/>
      <c r="H32" s="526"/>
      <c r="I32" s="526"/>
      <c r="J32" s="526"/>
      <c r="K32" s="526"/>
      <c r="L32" s="526"/>
      <c r="M32" s="526"/>
      <c r="N32" s="526"/>
      <c r="O32" s="526"/>
      <c r="P32" s="526"/>
      <c r="Q32" s="526"/>
      <c r="R32" s="526"/>
      <c r="S32" s="526"/>
      <c r="T32" s="526"/>
    </row>
    <row r="33" spans="1:20">
      <c r="A33" s="526"/>
      <c r="B33" s="526"/>
      <c r="C33" s="526"/>
      <c r="D33" s="526"/>
      <c r="E33" s="526"/>
      <c r="F33" s="526"/>
      <c r="G33" s="526"/>
      <c r="H33" s="526"/>
      <c r="I33" s="526"/>
      <c r="J33" s="526"/>
      <c r="K33" s="526"/>
      <c r="L33" s="526"/>
      <c r="M33" s="526"/>
      <c r="N33" s="526"/>
      <c r="O33" s="526"/>
      <c r="P33" s="526"/>
      <c r="Q33" s="526"/>
      <c r="R33" s="526"/>
      <c r="S33" s="526"/>
      <c r="T33" s="526"/>
    </row>
    <row r="34" spans="1:20">
      <c r="A34" s="526"/>
      <c r="B34" s="526"/>
      <c r="C34" s="526"/>
      <c r="D34" s="526"/>
      <c r="E34" s="526"/>
      <c r="F34" s="526"/>
      <c r="G34" s="526"/>
      <c r="H34" s="526"/>
      <c r="I34" s="526"/>
      <c r="J34" s="526"/>
      <c r="K34" s="526"/>
      <c r="L34" s="526"/>
      <c r="M34" s="526"/>
      <c r="N34" s="526"/>
      <c r="O34" s="526"/>
      <c r="P34" s="526"/>
      <c r="Q34" s="526"/>
      <c r="R34" s="526"/>
      <c r="S34" s="526"/>
      <c r="T34" s="526"/>
    </row>
    <row r="35" spans="1:20" ht="4.3499999999999996" customHeight="1">
      <c r="A35" s="8"/>
      <c r="B35" s="9"/>
      <c r="C35" s="8"/>
      <c r="D35" s="8"/>
      <c r="E35" s="11"/>
      <c r="F35" s="9"/>
      <c r="G35" s="9"/>
      <c r="H35" s="12"/>
      <c r="I35" s="12"/>
      <c r="J35" s="12"/>
      <c r="K35" s="13"/>
      <c r="L35" s="235"/>
      <c r="M35" s="9"/>
      <c r="N35" s="233"/>
      <c r="O35" s="15"/>
      <c r="P35" s="6"/>
      <c r="Q35" s="6"/>
      <c r="R35" s="6"/>
      <c r="S35" s="6"/>
      <c r="T35" s="6"/>
    </row>
    <row r="36" spans="1:20">
      <c r="A36" s="16" t="s">
        <v>7</v>
      </c>
      <c r="B36" s="179"/>
      <c r="C36" s="16"/>
      <c r="D36" s="174"/>
      <c r="E36" s="174"/>
      <c r="F36" s="16"/>
      <c r="G36" s="16"/>
      <c r="H36" s="16"/>
      <c r="I36" s="16"/>
      <c r="J36" s="16"/>
      <c r="K36" s="16"/>
      <c r="L36" s="16"/>
      <c r="N36" s="6"/>
      <c r="O36" s="15"/>
      <c r="P36" s="6"/>
      <c r="Q36" s="6"/>
      <c r="R36" s="6"/>
      <c r="S36" s="6"/>
      <c r="T36" s="6"/>
    </row>
    <row r="37" spans="1:20">
      <c r="A37" s="16" t="s">
        <v>9</v>
      </c>
      <c r="B37" s="179"/>
      <c r="C37" s="16"/>
      <c r="D37" s="6"/>
      <c r="E37" s="6"/>
      <c r="F37" s="17"/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6"/>
      <c r="R37" s="6"/>
      <c r="S37" s="6"/>
      <c r="T37" s="6"/>
    </row>
    <row r="38" spans="1:20">
      <c r="A38" s="232" t="s">
        <v>8</v>
      </c>
      <c r="B38" s="178"/>
      <c r="C38" s="232"/>
      <c r="D38" s="6"/>
      <c r="E38" s="6"/>
      <c r="F38" s="345" t="s">
        <v>2</v>
      </c>
      <c r="G38" s="345"/>
      <c r="H38" s="345"/>
      <c r="I38" s="345"/>
      <c r="J38" s="345"/>
      <c r="K38" s="345"/>
      <c r="L38" s="345"/>
      <c r="M38" s="345"/>
      <c r="N38" s="345"/>
      <c r="O38" s="345"/>
      <c r="P38" s="345"/>
      <c r="Q38" s="6"/>
      <c r="R38" s="6"/>
      <c r="S38" s="6"/>
      <c r="T38" s="6"/>
    </row>
    <row r="39" spans="1:20">
      <c r="A39" s="174"/>
      <c r="B39" s="174"/>
      <c r="C39" s="174"/>
      <c r="D39" s="231"/>
      <c r="E39" s="231"/>
      <c r="F39" s="231"/>
      <c r="G39" s="231"/>
      <c r="H39" s="231"/>
      <c r="I39" s="231"/>
      <c r="J39" s="231"/>
      <c r="K39" s="231"/>
      <c r="L39" s="231"/>
      <c r="N39" s="233"/>
      <c r="O39" s="15"/>
      <c r="P39" s="6"/>
      <c r="Q39" s="6"/>
      <c r="R39" s="6"/>
      <c r="S39" s="6"/>
      <c r="T39" s="6"/>
    </row>
    <row r="40" spans="1:20">
      <c r="A40" s="8"/>
      <c r="B40" s="9"/>
      <c r="C40" s="10"/>
      <c r="D40" s="8"/>
      <c r="E40" s="10"/>
      <c r="F40" s="234"/>
      <c r="G40" s="234"/>
      <c r="H40" s="12"/>
      <c r="I40" s="12"/>
      <c r="J40" s="12"/>
      <c r="K40" s="13"/>
      <c r="L40" s="9"/>
      <c r="M40" s="9"/>
      <c r="N40" s="14"/>
      <c r="O40" s="15"/>
      <c r="P40" s="6"/>
      <c r="Q40" s="6"/>
      <c r="R40" s="6"/>
      <c r="S40" s="6"/>
      <c r="T40" s="6"/>
    </row>
    <row r="41" spans="1:20">
      <c r="A41" s="8"/>
      <c r="B41" s="9"/>
      <c r="C41" s="10"/>
      <c r="D41" s="8"/>
      <c r="E41" s="10"/>
      <c r="F41" s="234"/>
      <c r="G41" s="234"/>
      <c r="H41" s="12"/>
      <c r="I41" s="12"/>
      <c r="J41" s="12"/>
      <c r="K41" s="13"/>
      <c r="L41" s="9"/>
      <c r="M41" s="9"/>
      <c r="N41" s="14"/>
      <c r="O41" s="15"/>
      <c r="P41" s="6"/>
      <c r="Q41" s="6"/>
      <c r="R41" s="6"/>
      <c r="S41" s="6"/>
      <c r="T41" s="6"/>
    </row>
  </sheetData>
  <sheetProtection algorithmName="SHA-512" hashValue="QrTgh/VRj+r6QAv8DJGozJKfUXEBavIrAqC6msdefc5s8mCOKG+IaQgcVXNFLJe9QiDAUWCDFm+S35bfMVH2aQ==" saltValue="TmiOJUDi+I1nTjBGjkay1g==" spinCount="100000" sheet="1" objects="1" scenarios="1" insertRows="0"/>
  <mergeCells count="80">
    <mergeCell ref="B23:C23"/>
    <mergeCell ref="B24:C24"/>
    <mergeCell ref="F19:H19"/>
    <mergeCell ref="B12:C12"/>
    <mergeCell ref="B13:C13"/>
    <mergeCell ref="B18:C18"/>
    <mergeCell ref="B22:C22"/>
    <mergeCell ref="B21:C21"/>
    <mergeCell ref="B20:C20"/>
    <mergeCell ref="B14:C14"/>
    <mergeCell ref="B17:C17"/>
    <mergeCell ref="B16:C16"/>
    <mergeCell ref="B15:C15"/>
    <mergeCell ref="B19:C19"/>
    <mergeCell ref="F13:H13"/>
    <mergeCell ref="F18:H18"/>
    <mergeCell ref="F22:H22"/>
    <mergeCell ref="F21:H21"/>
    <mergeCell ref="F20:H20"/>
    <mergeCell ref="F14:H14"/>
    <mergeCell ref="F17:H17"/>
    <mergeCell ref="F16:H16"/>
    <mergeCell ref="F15:H15"/>
    <mergeCell ref="F38:P38"/>
    <mergeCell ref="A26:K26"/>
    <mergeCell ref="A27:Q27"/>
    <mergeCell ref="N29:O29"/>
    <mergeCell ref="L30:M30"/>
    <mergeCell ref="L29:M29"/>
    <mergeCell ref="N30:O30"/>
    <mergeCell ref="P30:Q30"/>
    <mergeCell ref="F29:G29"/>
    <mergeCell ref="A32:T34"/>
    <mergeCell ref="J29:K29"/>
    <mergeCell ref="R30:S30"/>
    <mergeCell ref="J30:K30"/>
    <mergeCell ref="H30:I30"/>
    <mergeCell ref="F30:G30"/>
    <mergeCell ref="R28:S29"/>
    <mergeCell ref="A5:D5"/>
    <mergeCell ref="E5:T5"/>
    <mergeCell ref="I7:J7"/>
    <mergeCell ref="I6:T6"/>
    <mergeCell ref="F6:H8"/>
    <mergeCell ref="E6:E8"/>
    <mergeCell ref="A6:A8"/>
    <mergeCell ref="D6:D8"/>
    <mergeCell ref="K7:N7"/>
    <mergeCell ref="O7:P7"/>
    <mergeCell ref="Q7:T7"/>
    <mergeCell ref="B6:C8"/>
    <mergeCell ref="H28:Q28"/>
    <mergeCell ref="C28:G28"/>
    <mergeCell ref="F25:H25"/>
    <mergeCell ref="B9:C9"/>
    <mergeCell ref="B25:C25"/>
    <mergeCell ref="B28:B29"/>
    <mergeCell ref="P29:Q29"/>
    <mergeCell ref="F10:H10"/>
    <mergeCell ref="B10:C10"/>
    <mergeCell ref="B11:C11"/>
    <mergeCell ref="F9:H9"/>
    <mergeCell ref="H29:I29"/>
    <mergeCell ref="F11:H11"/>
    <mergeCell ref="F23:H23"/>
    <mergeCell ref="F24:H24"/>
    <mergeCell ref="F12:H12"/>
    <mergeCell ref="P1:T1"/>
    <mergeCell ref="N2:O2"/>
    <mergeCell ref="P2:T2"/>
    <mergeCell ref="P3:T3"/>
    <mergeCell ref="B1:E1"/>
    <mergeCell ref="J1:M1"/>
    <mergeCell ref="F1:I1"/>
    <mergeCell ref="C3:D3"/>
    <mergeCell ref="I3:J3"/>
    <mergeCell ref="K3:M3"/>
    <mergeCell ref="J2:M2"/>
    <mergeCell ref="B2:H2"/>
    <mergeCell ref="E3:H3"/>
  </mergeCells>
  <pageMargins left="0.24739583333333334" right="0.28697916666666667" top="1.1182291666666666" bottom="0.61354166666666665" header="0.10885416666666667" footer="0"/>
  <pageSetup scale="95" fitToHeight="0" orientation="landscape" r:id="rId1"/>
  <headerFooter>
    <oddHeader xml:space="preserve">&amp;L&amp;G&amp;R&amp;"Arial,Normal"&amp;9EVALUACION EXTERNA INDIRECTA DEL DESEMPEÑO 
FO-GS-00
14-02-2018
V. 01
&amp;"-,Normal"&amp;11&amp;K000000
</oddHeader>
    <oddFooter>&amp;CCarrera 21 N° 8-32, Cod. Postal 850001, Tel. 6336339 Ext. 214, Yopal, Casanare
www.casanare.gov.co -  salud@casanare.gov.co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view="pageLayout" topLeftCell="A19" zoomScale="80" zoomScaleNormal="68" zoomScalePageLayoutView="80" workbookViewId="0">
      <selection activeCell="H28" sqref="H28:I28"/>
    </sheetView>
  </sheetViews>
  <sheetFormatPr baseColWidth="10" defaultColWidth="9.140625" defaultRowHeight="14.25"/>
  <cols>
    <col min="1" max="1" width="19.140625" style="2" customWidth="1"/>
    <col min="2" max="2" width="12.42578125" style="2" customWidth="1"/>
    <col min="3" max="3" width="9.140625" style="2" customWidth="1"/>
    <col min="4" max="4" width="16" style="2" customWidth="1"/>
    <col min="5" max="5" width="5" style="2" customWidth="1"/>
    <col min="6" max="6" width="10.7109375" style="2" customWidth="1"/>
    <col min="7" max="7" width="7.42578125" style="2" customWidth="1"/>
    <col min="8" max="8" width="7.28515625" style="2" customWidth="1"/>
    <col min="9" max="9" width="6.28515625" style="2" customWidth="1"/>
    <col min="10" max="10" width="8.28515625" style="2" customWidth="1"/>
    <col min="11" max="11" width="7.42578125" style="2" customWidth="1"/>
    <col min="12" max="12" width="6.28515625" style="2" customWidth="1"/>
    <col min="13" max="13" width="8.7109375" style="2" customWidth="1"/>
    <col min="14" max="14" width="6.28515625" style="2" customWidth="1"/>
    <col min="15" max="15" width="7.5703125" style="2" customWidth="1"/>
    <col min="16" max="17" width="6.28515625" style="2" customWidth="1"/>
    <col min="18" max="18" width="7" style="2" customWidth="1"/>
    <col min="19" max="16384" width="9.140625" style="2"/>
  </cols>
  <sheetData>
    <row r="1" spans="1:20" s="1" customFormat="1" ht="18" customHeight="1">
      <c r="A1" s="546" t="s">
        <v>10</v>
      </c>
      <c r="B1" s="546"/>
      <c r="C1" s="547"/>
      <c r="D1" s="547"/>
      <c r="E1" s="547"/>
      <c r="F1" s="547"/>
      <c r="G1" s="546" t="s">
        <v>11</v>
      </c>
      <c r="H1" s="546"/>
      <c r="I1" s="546"/>
      <c r="J1" s="546"/>
      <c r="K1" s="552"/>
      <c r="L1" s="552"/>
      <c r="M1" s="552"/>
      <c r="N1" s="555" t="s">
        <v>49</v>
      </c>
      <c r="O1" s="555"/>
      <c r="P1" s="507" t="s">
        <v>56</v>
      </c>
      <c r="Q1" s="507"/>
      <c r="R1" s="507"/>
      <c r="S1" s="2"/>
      <c r="T1" s="2"/>
    </row>
    <row r="2" spans="1:20" s="1" customFormat="1" ht="18" customHeight="1">
      <c r="A2" s="532" t="s">
        <v>12</v>
      </c>
      <c r="B2" s="532"/>
      <c r="C2" s="551"/>
      <c r="D2" s="551"/>
      <c r="E2" s="551"/>
      <c r="F2" s="551"/>
      <c r="G2" s="551"/>
      <c r="H2" s="551"/>
      <c r="I2" s="32" t="s">
        <v>14</v>
      </c>
      <c r="K2" s="551"/>
      <c r="L2" s="551"/>
      <c r="M2" s="551"/>
      <c r="N2" s="532" t="s">
        <v>17</v>
      </c>
      <c r="O2" s="532"/>
      <c r="P2" s="554"/>
      <c r="Q2" s="554"/>
      <c r="R2" s="554"/>
      <c r="S2" s="232"/>
      <c r="T2" s="242"/>
    </row>
    <row r="3" spans="1:20" s="1" customFormat="1" ht="18" customHeight="1">
      <c r="A3" s="532" t="s">
        <v>13</v>
      </c>
      <c r="B3" s="532"/>
      <c r="C3" s="147"/>
      <c r="D3" s="32" t="s">
        <v>3</v>
      </c>
      <c r="E3" s="553"/>
      <c r="F3" s="553"/>
      <c r="G3" s="553"/>
      <c r="H3" s="553"/>
      <c r="I3" s="32" t="s">
        <v>15</v>
      </c>
      <c r="K3" s="551"/>
      <c r="L3" s="551"/>
      <c r="M3" s="551"/>
      <c r="N3" s="532" t="s">
        <v>16</v>
      </c>
      <c r="O3" s="532"/>
      <c r="P3" s="551"/>
      <c r="Q3" s="551"/>
      <c r="R3" s="551"/>
      <c r="S3" s="25"/>
      <c r="T3" s="241"/>
    </row>
    <row r="4" spans="1:20" s="1" customFormat="1" ht="4.3499999999999996" customHeight="1" thickBot="1">
      <c r="A4" s="181"/>
      <c r="B4" s="181"/>
      <c r="C4" s="181"/>
      <c r="E4" s="25"/>
      <c r="F4" s="261"/>
      <c r="G4" s="261"/>
      <c r="H4" s="261"/>
      <c r="I4" s="261"/>
      <c r="J4" s="181"/>
      <c r="K4" s="181"/>
      <c r="L4" s="181"/>
      <c r="M4" s="181"/>
      <c r="N4" s="181"/>
      <c r="O4" s="181"/>
      <c r="P4" s="181"/>
      <c r="Q4" s="181"/>
      <c r="R4" s="181"/>
      <c r="S4" s="25"/>
      <c r="T4" s="241"/>
    </row>
    <row r="5" spans="1:20" ht="17.25" customHeight="1" thickBot="1">
      <c r="A5" s="548" t="s">
        <v>18</v>
      </c>
      <c r="B5" s="549"/>
      <c r="C5" s="550"/>
      <c r="D5" s="381" t="s">
        <v>1</v>
      </c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3"/>
    </row>
    <row r="6" spans="1:20" s="5" customFormat="1" ht="13.5" customHeight="1">
      <c r="A6" s="530" t="s">
        <v>20</v>
      </c>
      <c r="B6" s="536" t="s">
        <v>21</v>
      </c>
      <c r="C6" s="537"/>
      <c r="D6" s="530" t="s">
        <v>22</v>
      </c>
      <c r="E6" s="536" t="s">
        <v>23</v>
      </c>
      <c r="F6" s="536"/>
      <c r="G6" s="536"/>
      <c r="H6" s="392" t="s">
        <v>19</v>
      </c>
      <c r="I6" s="392"/>
      <c r="J6" s="392"/>
      <c r="K6" s="392"/>
      <c r="L6" s="392"/>
      <c r="M6" s="392"/>
      <c r="N6" s="392"/>
      <c r="O6" s="392"/>
      <c r="P6" s="392"/>
      <c r="Q6" s="392"/>
      <c r="R6" s="533"/>
    </row>
    <row r="7" spans="1:20" s="6" customFormat="1" ht="11.25" customHeight="1">
      <c r="A7" s="531"/>
      <c r="B7" s="528"/>
      <c r="C7" s="529"/>
      <c r="D7" s="531"/>
      <c r="E7" s="528"/>
      <c r="F7" s="528"/>
      <c r="G7" s="528"/>
      <c r="H7" s="534" t="s">
        <v>24</v>
      </c>
      <c r="I7" s="534"/>
      <c r="J7" s="534"/>
      <c r="K7" s="534"/>
      <c r="L7" s="534" t="s">
        <v>25</v>
      </c>
      <c r="M7" s="534"/>
      <c r="N7" s="534"/>
      <c r="O7" s="528" t="s">
        <v>39</v>
      </c>
      <c r="P7" s="528"/>
      <c r="Q7" s="528"/>
      <c r="R7" s="529"/>
    </row>
    <row r="8" spans="1:20" s="6" customFormat="1" ht="16.5">
      <c r="A8" s="531"/>
      <c r="B8" s="528"/>
      <c r="C8" s="529"/>
      <c r="D8" s="531"/>
      <c r="E8" s="528"/>
      <c r="F8" s="528"/>
      <c r="G8" s="528"/>
      <c r="H8" s="240" t="s">
        <v>26</v>
      </c>
      <c r="I8" s="240" t="s">
        <v>27</v>
      </c>
      <c r="J8" s="240" t="s">
        <v>28</v>
      </c>
      <c r="K8" s="240" t="s">
        <v>266</v>
      </c>
      <c r="L8" s="240" t="s">
        <v>29</v>
      </c>
      <c r="M8" s="240" t="s">
        <v>30</v>
      </c>
      <c r="N8" s="157" t="s">
        <v>31</v>
      </c>
      <c r="O8" s="33" t="s">
        <v>36</v>
      </c>
      <c r="P8" s="34" t="s">
        <v>265</v>
      </c>
      <c r="Q8" s="34" t="s">
        <v>37</v>
      </c>
      <c r="R8" s="35" t="s">
        <v>38</v>
      </c>
    </row>
    <row r="9" spans="1:20" s="6" customFormat="1" ht="18.75" customHeight="1">
      <c r="A9" s="239"/>
      <c r="B9" s="511"/>
      <c r="C9" s="535"/>
      <c r="D9" s="239"/>
      <c r="E9" s="460"/>
      <c r="F9" s="460"/>
      <c r="G9" s="460"/>
      <c r="H9" s="238"/>
      <c r="I9" s="238"/>
      <c r="J9" s="238"/>
      <c r="K9" s="238"/>
      <c r="L9" s="238"/>
      <c r="M9" s="238"/>
      <c r="N9" s="238"/>
      <c r="O9" s="238"/>
      <c r="P9" s="237"/>
      <c r="Q9" s="237"/>
      <c r="R9" s="236"/>
    </row>
    <row r="10" spans="1:20" s="6" customFormat="1" ht="18.75" customHeight="1">
      <c r="A10" s="239"/>
      <c r="B10" s="538"/>
      <c r="C10" s="539"/>
      <c r="D10" s="239"/>
      <c r="E10" s="460"/>
      <c r="F10" s="460"/>
      <c r="G10" s="460"/>
      <c r="H10" s="238"/>
      <c r="I10" s="238"/>
      <c r="J10" s="238"/>
      <c r="K10" s="238"/>
      <c r="L10" s="238"/>
      <c r="M10" s="238"/>
      <c r="N10" s="238"/>
      <c r="O10" s="238"/>
      <c r="P10" s="237"/>
      <c r="Q10" s="237"/>
      <c r="R10" s="236"/>
    </row>
    <row r="11" spans="1:20" s="6" customFormat="1" ht="18.75" customHeight="1">
      <c r="A11" s="239"/>
      <c r="B11" s="511"/>
      <c r="C11" s="535"/>
      <c r="D11" s="239"/>
      <c r="E11" s="460"/>
      <c r="F11" s="460"/>
      <c r="G11" s="460"/>
      <c r="H11" s="238"/>
      <c r="I11" s="238"/>
      <c r="J11" s="238"/>
      <c r="K11" s="238"/>
      <c r="L11" s="238"/>
      <c r="M11" s="238"/>
      <c r="N11" s="238"/>
      <c r="O11" s="238"/>
      <c r="P11" s="237"/>
      <c r="Q11" s="237"/>
      <c r="R11" s="236"/>
    </row>
    <row r="12" spans="1:20" s="6" customFormat="1" ht="18.75" customHeight="1">
      <c r="A12" s="239"/>
      <c r="B12" s="511"/>
      <c r="C12" s="535"/>
      <c r="D12" s="239"/>
      <c r="E12" s="460"/>
      <c r="F12" s="460"/>
      <c r="G12" s="460"/>
      <c r="H12" s="238"/>
      <c r="I12" s="238"/>
      <c r="J12" s="238"/>
      <c r="K12" s="238"/>
      <c r="L12" s="238"/>
      <c r="M12" s="238"/>
      <c r="N12" s="238"/>
      <c r="O12" s="238"/>
      <c r="P12" s="237"/>
      <c r="Q12" s="237"/>
      <c r="R12" s="236"/>
    </row>
    <row r="13" spans="1:20" s="6" customFormat="1" ht="18.75" customHeight="1">
      <c r="A13" s="239"/>
      <c r="B13" s="511"/>
      <c r="C13" s="535"/>
      <c r="D13" s="239"/>
      <c r="E13" s="460"/>
      <c r="F13" s="460"/>
      <c r="G13" s="460"/>
      <c r="H13" s="238"/>
      <c r="I13" s="238"/>
      <c r="J13" s="238"/>
      <c r="K13" s="238"/>
      <c r="L13" s="238"/>
      <c r="M13" s="238"/>
      <c r="N13" s="238"/>
      <c r="O13" s="238"/>
      <c r="P13" s="237"/>
      <c r="Q13" s="237"/>
      <c r="R13" s="236"/>
    </row>
    <row r="14" spans="1:20" s="6" customFormat="1" ht="18.75" customHeight="1">
      <c r="A14" s="239"/>
      <c r="B14" s="511"/>
      <c r="C14" s="535"/>
      <c r="D14" s="239"/>
      <c r="E14" s="460"/>
      <c r="F14" s="460"/>
      <c r="G14" s="460"/>
      <c r="H14" s="238"/>
      <c r="I14" s="238"/>
      <c r="J14" s="238"/>
      <c r="K14" s="238"/>
      <c r="L14" s="238"/>
      <c r="M14" s="238"/>
      <c r="N14" s="238"/>
      <c r="O14" s="238"/>
      <c r="P14" s="237"/>
      <c r="Q14" s="237"/>
      <c r="R14" s="236"/>
    </row>
    <row r="15" spans="1:20" s="6" customFormat="1" ht="18.75" customHeight="1">
      <c r="A15" s="239"/>
      <c r="B15" s="511"/>
      <c r="C15" s="535"/>
      <c r="D15" s="239"/>
      <c r="E15" s="460"/>
      <c r="F15" s="460"/>
      <c r="G15" s="460"/>
      <c r="H15" s="238"/>
      <c r="I15" s="238"/>
      <c r="J15" s="238"/>
      <c r="K15" s="238"/>
      <c r="L15" s="238"/>
      <c r="M15" s="238"/>
      <c r="N15" s="238"/>
      <c r="O15" s="238"/>
      <c r="P15" s="237"/>
      <c r="Q15" s="237"/>
      <c r="R15" s="236"/>
    </row>
    <row r="16" spans="1:20" s="6" customFormat="1" ht="18.75" customHeight="1">
      <c r="A16" s="239"/>
      <c r="B16" s="511"/>
      <c r="C16" s="535"/>
      <c r="D16" s="239"/>
      <c r="E16" s="460"/>
      <c r="F16" s="460"/>
      <c r="G16" s="460"/>
      <c r="H16" s="238"/>
      <c r="I16" s="238"/>
      <c r="J16" s="238"/>
      <c r="K16" s="238"/>
      <c r="L16" s="238"/>
      <c r="M16" s="238"/>
      <c r="N16" s="238"/>
      <c r="O16" s="238"/>
      <c r="P16" s="237"/>
      <c r="Q16" s="237"/>
      <c r="R16" s="236"/>
    </row>
    <row r="17" spans="1:18" s="6" customFormat="1" ht="18.75" customHeight="1">
      <c r="A17" s="239"/>
      <c r="B17" s="511"/>
      <c r="C17" s="535"/>
      <c r="D17" s="239"/>
      <c r="E17" s="460"/>
      <c r="F17" s="460"/>
      <c r="G17" s="460"/>
      <c r="H17" s="238"/>
      <c r="I17" s="238"/>
      <c r="J17" s="238"/>
      <c r="K17" s="238"/>
      <c r="L17" s="238"/>
      <c r="M17" s="238"/>
      <c r="N17" s="238"/>
      <c r="O17" s="238"/>
      <c r="P17" s="237"/>
      <c r="Q17" s="237"/>
      <c r="R17" s="236"/>
    </row>
    <row r="18" spans="1:18" s="6" customFormat="1" ht="18.75" customHeight="1">
      <c r="A18" s="239"/>
      <c r="B18" s="511"/>
      <c r="C18" s="535"/>
      <c r="D18" s="239"/>
      <c r="E18" s="460"/>
      <c r="F18" s="460"/>
      <c r="G18" s="460"/>
      <c r="H18" s="238"/>
      <c r="I18" s="238"/>
      <c r="J18" s="238"/>
      <c r="K18" s="238"/>
      <c r="L18" s="238"/>
      <c r="M18" s="238"/>
      <c r="N18" s="238"/>
      <c r="O18" s="238"/>
      <c r="P18" s="237"/>
      <c r="Q18" s="237"/>
      <c r="R18" s="236"/>
    </row>
    <row r="19" spans="1:18" s="6" customFormat="1" ht="18.75" customHeight="1">
      <c r="A19" s="239"/>
      <c r="B19" s="511"/>
      <c r="C19" s="535"/>
      <c r="D19" s="239"/>
      <c r="E19" s="460"/>
      <c r="F19" s="460"/>
      <c r="G19" s="460"/>
      <c r="H19" s="238"/>
      <c r="I19" s="238"/>
      <c r="J19" s="238"/>
      <c r="K19" s="238"/>
      <c r="L19" s="238"/>
      <c r="M19" s="238"/>
      <c r="N19" s="238"/>
      <c r="O19" s="238"/>
      <c r="P19" s="237"/>
      <c r="Q19" s="237"/>
      <c r="R19" s="236"/>
    </row>
    <row r="20" spans="1:18" s="6" customFormat="1" ht="18.75" customHeight="1">
      <c r="A20" s="239"/>
      <c r="B20" s="460"/>
      <c r="C20" s="541"/>
      <c r="D20" s="239"/>
      <c r="E20" s="460"/>
      <c r="F20" s="460"/>
      <c r="G20" s="460"/>
      <c r="H20" s="238"/>
      <c r="I20" s="238"/>
      <c r="J20" s="238"/>
      <c r="K20" s="238"/>
      <c r="L20" s="238"/>
      <c r="M20" s="238"/>
      <c r="N20" s="238"/>
      <c r="O20" s="238"/>
      <c r="P20" s="237"/>
      <c r="Q20" s="237"/>
      <c r="R20" s="236"/>
    </row>
    <row r="21" spans="1:18" s="7" customFormat="1" ht="18.75" customHeight="1">
      <c r="A21" s="239"/>
      <c r="B21" s="460"/>
      <c r="C21" s="541"/>
      <c r="D21" s="239"/>
      <c r="E21" s="460"/>
      <c r="F21" s="460"/>
      <c r="G21" s="460"/>
      <c r="H21" s="238"/>
      <c r="I21" s="238"/>
      <c r="J21" s="238"/>
      <c r="K21" s="238"/>
      <c r="L21" s="238"/>
      <c r="M21" s="238"/>
      <c r="N21" s="238"/>
      <c r="O21" s="238"/>
      <c r="P21" s="257"/>
      <c r="Q21" s="257"/>
      <c r="R21" s="256"/>
    </row>
    <row r="22" spans="1:18" s="7" customFormat="1" ht="18.75" customHeight="1">
      <c r="A22" s="239"/>
      <c r="B22" s="460"/>
      <c r="C22" s="541"/>
      <c r="D22" s="239"/>
      <c r="E22" s="460"/>
      <c r="F22" s="460"/>
      <c r="G22" s="460"/>
      <c r="H22" s="238"/>
      <c r="I22" s="238"/>
      <c r="J22" s="238"/>
      <c r="K22" s="238"/>
      <c r="L22" s="238"/>
      <c r="M22" s="238"/>
      <c r="N22" s="238"/>
      <c r="O22" s="238"/>
      <c r="P22" s="257"/>
      <c r="Q22" s="257"/>
      <c r="R22" s="256"/>
    </row>
    <row r="23" spans="1:18" s="7" customFormat="1" ht="18.75" customHeight="1">
      <c r="A23" s="239"/>
      <c r="B23" s="460"/>
      <c r="C23" s="541"/>
      <c r="D23" s="239"/>
      <c r="E23" s="460"/>
      <c r="F23" s="460"/>
      <c r="G23" s="460"/>
      <c r="H23" s="238"/>
      <c r="I23" s="238"/>
      <c r="J23" s="238"/>
      <c r="K23" s="238"/>
      <c r="L23" s="238"/>
      <c r="M23" s="238"/>
      <c r="N23" s="238"/>
      <c r="O23" s="238"/>
      <c r="P23" s="257"/>
      <c r="Q23" s="257"/>
      <c r="R23" s="256"/>
    </row>
    <row r="24" spans="1:18" s="6" customFormat="1" ht="18.75" customHeight="1">
      <c r="A24" s="239"/>
      <c r="B24" s="460"/>
      <c r="C24" s="541"/>
      <c r="D24" s="239"/>
      <c r="E24" s="460"/>
      <c r="F24" s="460"/>
      <c r="G24" s="460"/>
      <c r="H24" s="238"/>
      <c r="I24" s="238"/>
      <c r="J24" s="238"/>
      <c r="K24" s="238"/>
      <c r="L24" s="238"/>
      <c r="M24" s="238"/>
      <c r="N24" s="238"/>
      <c r="O24" s="238"/>
      <c r="P24" s="237"/>
      <c r="Q24" s="237"/>
      <c r="R24" s="236"/>
    </row>
    <row r="25" spans="1:18" s="6" customFormat="1" ht="18.75" customHeight="1" thickBot="1">
      <c r="A25" s="254"/>
      <c r="B25" s="464"/>
      <c r="C25" s="556"/>
      <c r="D25" s="254"/>
      <c r="E25" s="464"/>
      <c r="F25" s="464"/>
      <c r="G25" s="464"/>
      <c r="H25" s="251"/>
      <c r="I25" s="251"/>
      <c r="J25" s="251"/>
      <c r="K25" s="251"/>
      <c r="L25" s="251"/>
      <c r="M25" s="251"/>
      <c r="N25" s="251"/>
      <c r="O25" s="251"/>
      <c r="P25" s="250"/>
      <c r="Q25" s="250"/>
      <c r="R25" s="249"/>
    </row>
    <row r="26" spans="1:18" s="6" customFormat="1" ht="4.3499999999999996" customHeight="1">
      <c r="A26" s="8"/>
      <c r="B26" s="9"/>
      <c r="C26" s="10"/>
      <c r="D26" s="8"/>
      <c r="E26" s="11"/>
      <c r="F26" s="9"/>
      <c r="G26" s="12"/>
      <c r="H26" s="13"/>
      <c r="I26" s="13"/>
      <c r="J26" s="9"/>
      <c r="K26" s="14"/>
      <c r="L26" s="15"/>
    </row>
    <row r="27" spans="1:18" s="6" customFormat="1" ht="11.25" customHeight="1">
      <c r="A27" s="346" t="s">
        <v>32</v>
      </c>
      <c r="B27" s="346"/>
      <c r="C27" s="346" t="s">
        <v>284</v>
      </c>
      <c r="D27" s="346"/>
      <c r="E27" s="346"/>
      <c r="F27" s="543" t="s">
        <v>33</v>
      </c>
      <c r="G27" s="543"/>
      <c r="H27" s="543"/>
      <c r="I27" s="543"/>
      <c r="J27" s="543"/>
      <c r="K27" s="543"/>
      <c r="L27" s="543"/>
      <c r="M27" s="542" t="s">
        <v>283</v>
      </c>
      <c r="N27" s="542"/>
      <c r="O27" s="542"/>
    </row>
    <row r="28" spans="1:18" s="176" customFormat="1" ht="19.5" customHeight="1">
      <c r="A28" s="346"/>
      <c r="B28" s="346"/>
      <c r="C28" s="175" t="s">
        <v>0</v>
      </c>
      <c r="D28" s="346" t="s">
        <v>5</v>
      </c>
      <c r="E28" s="346"/>
      <c r="F28" s="156" t="s">
        <v>34</v>
      </c>
      <c r="G28" s="156" t="s">
        <v>25</v>
      </c>
      <c r="H28" s="346" t="s">
        <v>6</v>
      </c>
      <c r="I28" s="346"/>
      <c r="J28" s="346" t="s">
        <v>35</v>
      </c>
      <c r="K28" s="346"/>
      <c r="L28" s="346"/>
      <c r="M28" s="542"/>
      <c r="N28" s="542"/>
      <c r="O28" s="542"/>
    </row>
    <row r="29" spans="1:18" s="176" customFormat="1" ht="26.25" customHeight="1">
      <c r="A29" s="540"/>
      <c r="B29" s="540"/>
      <c r="C29" s="22"/>
      <c r="D29" s="350"/>
      <c r="E29" s="350"/>
      <c r="F29" s="158"/>
      <c r="G29" s="158"/>
      <c r="H29" s="544"/>
      <c r="I29" s="544"/>
      <c r="J29" s="545">
        <f>F29+G29+H29</f>
        <v>0</v>
      </c>
      <c r="K29" s="545"/>
      <c r="L29" s="545"/>
      <c r="M29" s="357"/>
      <c r="N29" s="357"/>
      <c r="O29" s="357"/>
    </row>
    <row r="30" spans="1:18" s="182" customFormat="1" ht="4.3499999999999996" customHeight="1">
      <c r="A30" s="8"/>
      <c r="B30" s="9"/>
      <c r="C30" s="10"/>
      <c r="D30" s="8"/>
      <c r="E30" s="11"/>
      <c r="F30" s="9"/>
      <c r="G30" s="12"/>
      <c r="H30" s="13"/>
      <c r="I30" s="13"/>
      <c r="J30" s="9"/>
      <c r="K30" s="14"/>
    </row>
    <row r="31" spans="1:18" s="6" customFormat="1" ht="11.25" customHeight="1">
      <c r="A31" s="526" t="s">
        <v>40</v>
      </c>
      <c r="B31" s="526"/>
      <c r="C31" s="526"/>
      <c r="D31" s="526"/>
      <c r="E31" s="526"/>
      <c r="F31" s="526"/>
      <c r="G31" s="526"/>
      <c r="H31" s="526"/>
      <c r="I31" s="526"/>
      <c r="J31" s="526"/>
      <c r="K31" s="526"/>
      <c r="L31" s="526"/>
      <c r="M31" s="526"/>
      <c r="N31" s="526"/>
      <c r="O31" s="526"/>
      <c r="P31" s="526"/>
      <c r="Q31" s="526"/>
      <c r="R31" s="526"/>
    </row>
    <row r="32" spans="1:18" s="6" customFormat="1" ht="11.25" customHeight="1">
      <c r="A32" s="526"/>
      <c r="B32" s="526"/>
      <c r="C32" s="526"/>
      <c r="D32" s="526"/>
      <c r="E32" s="526"/>
      <c r="F32" s="526"/>
      <c r="G32" s="526"/>
      <c r="H32" s="526"/>
      <c r="I32" s="526"/>
      <c r="J32" s="526"/>
      <c r="K32" s="526"/>
      <c r="L32" s="526"/>
      <c r="M32" s="526"/>
      <c r="N32" s="526"/>
      <c r="O32" s="526"/>
      <c r="P32" s="526"/>
      <c r="Q32" s="526"/>
      <c r="R32" s="526"/>
    </row>
    <row r="33" spans="1:18" s="6" customFormat="1" ht="11.25" customHeight="1">
      <c r="A33" s="526"/>
      <c r="B33" s="526"/>
      <c r="C33" s="526"/>
      <c r="D33" s="526"/>
      <c r="E33" s="526"/>
      <c r="F33" s="526"/>
      <c r="G33" s="526"/>
      <c r="H33" s="526"/>
      <c r="I33" s="526"/>
      <c r="J33" s="526"/>
      <c r="K33" s="526"/>
      <c r="L33" s="526"/>
      <c r="M33" s="526"/>
      <c r="N33" s="526"/>
      <c r="O33" s="526"/>
      <c r="P33" s="526"/>
      <c r="Q33" s="526"/>
      <c r="R33" s="526"/>
    </row>
    <row r="34" spans="1:18" s="6" customFormat="1" ht="11.25" customHeight="1">
      <c r="A34" s="526"/>
      <c r="B34" s="526"/>
      <c r="C34" s="526"/>
      <c r="D34" s="526"/>
      <c r="E34" s="526"/>
      <c r="F34" s="526"/>
      <c r="G34" s="526"/>
      <c r="H34" s="526"/>
      <c r="I34" s="526"/>
      <c r="J34" s="526"/>
      <c r="K34" s="526"/>
      <c r="L34" s="526"/>
      <c r="M34" s="526"/>
      <c r="N34" s="526"/>
      <c r="O34" s="526"/>
      <c r="P34" s="526"/>
      <c r="Q34" s="526"/>
      <c r="R34" s="526"/>
    </row>
    <row r="35" spans="1:18" s="6" customFormat="1" ht="4.3499999999999996" customHeight="1">
      <c r="A35" s="8"/>
      <c r="B35" s="9"/>
      <c r="C35" s="8"/>
      <c r="D35" s="8"/>
      <c r="E35" s="11"/>
      <c r="F35" s="9"/>
      <c r="G35" s="12"/>
      <c r="H35" s="13"/>
      <c r="I35" s="235"/>
      <c r="J35" s="9"/>
      <c r="K35" s="233"/>
      <c r="L35" s="15"/>
    </row>
    <row r="36" spans="1:18" s="6" customFormat="1" ht="11.25" customHeight="1">
      <c r="A36" s="16" t="s">
        <v>7</v>
      </c>
      <c r="B36" s="179"/>
      <c r="C36" s="16"/>
      <c r="D36" s="174"/>
      <c r="E36" s="174"/>
      <c r="F36" s="16"/>
      <c r="G36" s="16"/>
      <c r="H36" s="16"/>
      <c r="I36" s="16"/>
      <c r="J36" s="2"/>
      <c r="L36" s="15"/>
    </row>
    <row r="37" spans="1:18" s="6" customFormat="1" ht="11.25" customHeight="1">
      <c r="A37" s="16" t="s">
        <v>9</v>
      </c>
      <c r="B37" s="179"/>
      <c r="C37" s="16"/>
      <c r="F37" s="17"/>
      <c r="G37" s="18"/>
      <c r="H37" s="18"/>
      <c r="I37" s="18"/>
      <c r="J37" s="18"/>
      <c r="K37" s="18"/>
      <c r="L37" s="18"/>
      <c r="M37" s="18"/>
      <c r="N37" s="17"/>
    </row>
    <row r="38" spans="1:18" s="6" customFormat="1" ht="11.25" customHeight="1">
      <c r="A38" s="232" t="s">
        <v>8</v>
      </c>
      <c r="B38" s="178"/>
      <c r="C38" s="232"/>
      <c r="F38" s="345" t="s">
        <v>2</v>
      </c>
      <c r="G38" s="345"/>
      <c r="H38" s="345"/>
      <c r="I38" s="345"/>
      <c r="J38" s="345"/>
      <c r="K38" s="345"/>
      <c r="L38" s="345"/>
      <c r="M38" s="345"/>
      <c r="N38" s="345"/>
    </row>
    <row r="39" spans="1:18" s="6" customFormat="1" ht="11.25" customHeight="1">
      <c r="A39" s="174"/>
      <c r="B39" s="174"/>
      <c r="C39" s="174"/>
      <c r="D39" s="231"/>
      <c r="E39" s="231"/>
      <c r="F39" s="231"/>
      <c r="G39" s="231"/>
      <c r="H39" s="231"/>
      <c r="I39" s="231"/>
      <c r="J39" s="2"/>
      <c r="K39" s="233"/>
      <c r="L39" s="15"/>
    </row>
    <row r="40" spans="1:18" s="6" customFormat="1" ht="11.25" customHeight="1">
      <c r="A40" s="8"/>
      <c r="B40" s="9"/>
      <c r="C40" s="10"/>
      <c r="D40" s="8"/>
      <c r="E40" s="10"/>
      <c r="F40" s="234"/>
      <c r="G40" s="12"/>
      <c r="H40" s="13"/>
      <c r="I40" s="9"/>
      <c r="J40" s="9"/>
      <c r="K40" s="14"/>
      <c r="L40" s="15"/>
    </row>
  </sheetData>
  <sheetProtection algorithmName="SHA-512" hashValue="WSlfp698IzExbNSHuStWI/6VANgkqZWoLbH1Nzj2Cj39tr1G4R9xAbeDnIg1QH5hM28nXb+9itOHZCAmnIZxhw==" saltValue="oLWFVPYaoc5Iq8WKkncIEg==" spinCount="100000" sheet="1" objects="1" scenarios="1" insertRows="0"/>
  <mergeCells count="74">
    <mergeCell ref="N1:O1"/>
    <mergeCell ref="P3:R3"/>
    <mergeCell ref="E25:G25"/>
    <mergeCell ref="B23:C23"/>
    <mergeCell ref="B24:C24"/>
    <mergeCell ref="B14:C14"/>
    <mergeCell ref="B17:C17"/>
    <mergeCell ref="E17:G17"/>
    <mergeCell ref="B22:C22"/>
    <mergeCell ref="E22:G22"/>
    <mergeCell ref="B25:C25"/>
    <mergeCell ref="E20:G20"/>
    <mergeCell ref="E21:G21"/>
    <mergeCell ref="E23:G23"/>
    <mergeCell ref="E24:G24"/>
    <mergeCell ref="B16:C16"/>
    <mergeCell ref="J28:L28"/>
    <mergeCell ref="J29:L29"/>
    <mergeCell ref="A1:B1"/>
    <mergeCell ref="A2:B2"/>
    <mergeCell ref="A3:B3"/>
    <mergeCell ref="C1:F1"/>
    <mergeCell ref="A5:C5"/>
    <mergeCell ref="D5:R5"/>
    <mergeCell ref="K3:M3"/>
    <mergeCell ref="K2:M2"/>
    <mergeCell ref="K1:M1"/>
    <mergeCell ref="G1:J1"/>
    <mergeCell ref="E3:H3"/>
    <mergeCell ref="C2:H2"/>
    <mergeCell ref="P1:R1"/>
    <mergeCell ref="P2:R2"/>
    <mergeCell ref="E9:G9"/>
    <mergeCell ref="E10:G10"/>
    <mergeCell ref="F38:N38"/>
    <mergeCell ref="A27:B28"/>
    <mergeCell ref="A29:B29"/>
    <mergeCell ref="D29:E29"/>
    <mergeCell ref="M29:O29"/>
    <mergeCell ref="B20:C20"/>
    <mergeCell ref="B21:C21"/>
    <mergeCell ref="A31:R34"/>
    <mergeCell ref="M27:O28"/>
    <mergeCell ref="D28:E28"/>
    <mergeCell ref="C27:E27"/>
    <mergeCell ref="F27:L27"/>
    <mergeCell ref="H28:I28"/>
    <mergeCell ref="H29:I29"/>
    <mergeCell ref="B19:C19"/>
    <mergeCell ref="B18:C18"/>
    <mergeCell ref="E18:G18"/>
    <mergeCell ref="E19:G19"/>
    <mergeCell ref="E13:G13"/>
    <mergeCell ref="B15:C15"/>
    <mergeCell ref="E15:G15"/>
    <mergeCell ref="B13:C13"/>
    <mergeCell ref="E16:G16"/>
    <mergeCell ref="E14:G14"/>
    <mergeCell ref="O7:R7"/>
    <mergeCell ref="E11:G11"/>
    <mergeCell ref="E12:G12"/>
    <mergeCell ref="A6:A8"/>
    <mergeCell ref="N2:O2"/>
    <mergeCell ref="N3:O3"/>
    <mergeCell ref="H6:R6"/>
    <mergeCell ref="H7:K7"/>
    <mergeCell ref="L7:N7"/>
    <mergeCell ref="B9:C9"/>
    <mergeCell ref="B6:C8"/>
    <mergeCell ref="D6:D8"/>
    <mergeCell ref="B12:C12"/>
    <mergeCell ref="E6:G8"/>
    <mergeCell ref="B10:C10"/>
    <mergeCell ref="B11:C11"/>
  </mergeCells>
  <pageMargins left="0.232421875" right="0.22135416666666666" top="1.0182291666666667" bottom="0.59765625" header="2.2135416666666668E-2" footer="0"/>
  <pageSetup scale="85" fitToHeight="0" orientation="landscape" r:id="rId1"/>
  <headerFooter>
    <oddHeader xml:space="preserve">&amp;L&amp;G&amp;R&amp;"Arial Narrow,Normal"&amp;9EVALUACION EXTERNA INDIRECTA DEL DESEMPEÑO 
FO-GS-00
14-02-2018
V. 01
&amp;"-,Normal"&amp;11&amp;K000000
</oddHeader>
    <oddFooter>&amp;CCarrera 21 N° 8-32, Cod. Postal 850001, Tel. 6336339 Ext. 214, Yopal, Casanare
www.casanare.gov.co -  salud@casanare.gov.co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T28"/>
  <sheetViews>
    <sheetView view="pageLayout" topLeftCell="A13" zoomScale="85" zoomScaleNormal="80" zoomScalePageLayoutView="85" workbookViewId="0">
      <selection activeCell="F20" sqref="F20:I20"/>
    </sheetView>
  </sheetViews>
  <sheetFormatPr baseColWidth="10" defaultColWidth="9.140625" defaultRowHeight="14.25"/>
  <cols>
    <col min="1" max="1" width="23" style="2" customWidth="1"/>
    <col min="2" max="2" width="12.7109375" style="2" customWidth="1"/>
    <col min="3" max="3" width="6" style="2" customWidth="1"/>
    <col min="4" max="4" width="13.28515625" style="2" customWidth="1"/>
    <col min="5" max="5" width="20.28515625" style="2" customWidth="1"/>
    <col min="6" max="6" width="11.42578125" style="2" customWidth="1"/>
    <col min="7" max="7" width="11.140625" style="2" customWidth="1"/>
    <col min="8" max="8" width="9.28515625" style="2" customWidth="1"/>
    <col min="9" max="9" width="13" style="2" customWidth="1"/>
    <col min="10" max="10" width="18.7109375" style="2" customWidth="1"/>
    <col min="11" max="11" width="14.7109375" style="2" customWidth="1"/>
    <col min="12" max="12" width="10.42578125" style="2" customWidth="1"/>
    <col min="13" max="13" width="6.140625" style="2" customWidth="1"/>
    <col min="14" max="15" width="5.7109375" style="2" customWidth="1"/>
    <col min="16" max="16" width="6.140625" style="2" customWidth="1"/>
    <col min="17" max="17" width="5.5703125" style="2" customWidth="1"/>
    <col min="18" max="18" width="6.5703125" style="2" customWidth="1"/>
    <col min="19" max="19" width="8" style="2" customWidth="1"/>
    <col min="20" max="20" width="7.7109375" style="2" customWidth="1"/>
    <col min="21" max="16384" width="9.140625" style="2"/>
  </cols>
  <sheetData>
    <row r="1" spans="1:19" ht="15" customHeight="1">
      <c r="A1" s="27" t="s">
        <v>10</v>
      </c>
      <c r="B1" s="547"/>
      <c r="C1" s="547"/>
      <c r="D1" s="546" t="s">
        <v>11</v>
      </c>
      <c r="E1" s="546"/>
      <c r="F1" s="552"/>
      <c r="G1" s="552"/>
      <c r="H1" s="552"/>
      <c r="I1" s="31" t="s">
        <v>49</v>
      </c>
      <c r="J1" s="553" t="s">
        <v>243</v>
      </c>
      <c r="K1" s="553"/>
      <c r="M1" s="96"/>
      <c r="N1" s="97"/>
      <c r="O1" s="97"/>
      <c r="P1" s="97"/>
    </row>
    <row r="2" spans="1:19" s="1" customFormat="1" ht="18" customHeight="1">
      <c r="A2" s="28" t="s">
        <v>12</v>
      </c>
      <c r="B2" s="551"/>
      <c r="C2" s="551"/>
      <c r="D2" s="551"/>
      <c r="E2" s="551"/>
      <c r="F2" s="28" t="s">
        <v>14</v>
      </c>
      <c r="G2" s="553"/>
      <c r="H2" s="553"/>
      <c r="I2" s="28" t="s">
        <v>17</v>
      </c>
      <c r="J2" s="553"/>
      <c r="K2" s="553"/>
      <c r="M2" s="25"/>
      <c r="N2" s="25"/>
      <c r="O2" s="25"/>
      <c r="P2" s="2"/>
    </row>
    <row r="3" spans="1:19" s="1" customFormat="1" ht="18" customHeight="1">
      <c r="A3" s="28" t="s">
        <v>13</v>
      </c>
      <c r="B3" s="147"/>
      <c r="C3" s="32" t="s">
        <v>3</v>
      </c>
      <c r="D3" s="145"/>
      <c r="E3" s="29"/>
      <c r="F3" s="28" t="s">
        <v>15</v>
      </c>
      <c r="G3" s="595"/>
      <c r="H3" s="595"/>
      <c r="I3" s="28" t="s">
        <v>16</v>
      </c>
      <c r="J3" s="553"/>
      <c r="K3" s="553"/>
      <c r="M3" s="30"/>
      <c r="N3" s="30"/>
      <c r="O3" s="30"/>
      <c r="P3" s="30"/>
    </row>
    <row r="4" spans="1:19" ht="4.3499999999999996" customHeight="1">
      <c r="A4" s="98"/>
      <c r="B4" s="98"/>
      <c r="C4" s="98"/>
      <c r="D4" s="98"/>
      <c r="E4" s="98"/>
      <c r="F4" s="98"/>
      <c r="G4" s="98"/>
      <c r="H4" s="98"/>
      <c r="I4" s="99"/>
      <c r="J4" s="99"/>
      <c r="K4" s="98"/>
      <c r="L4" s="100"/>
      <c r="M4" s="101"/>
      <c r="N4" s="100"/>
      <c r="O4" s="101"/>
      <c r="P4" s="100"/>
      <c r="Q4" s="4"/>
      <c r="R4" s="4"/>
      <c r="S4" s="4"/>
    </row>
    <row r="5" spans="1:19" ht="22.5" customHeight="1">
      <c r="A5" s="594" t="s">
        <v>41</v>
      </c>
      <c r="B5" s="594"/>
      <c r="C5" s="594"/>
      <c r="D5" s="594" t="s">
        <v>45</v>
      </c>
      <c r="E5" s="594"/>
      <c r="F5" s="594"/>
      <c r="G5" s="594"/>
      <c r="H5" s="594"/>
      <c r="I5" s="594"/>
      <c r="J5" s="594"/>
      <c r="K5" s="594"/>
      <c r="L5" s="100"/>
      <c r="M5" s="101"/>
      <c r="N5" s="100"/>
      <c r="O5" s="101"/>
      <c r="P5" s="100"/>
      <c r="Q5" s="4"/>
      <c r="R5" s="4"/>
      <c r="S5" s="4"/>
    </row>
    <row r="6" spans="1:19" ht="55.5" customHeight="1">
      <c r="A6" s="102" t="s">
        <v>42</v>
      </c>
      <c r="B6" s="572" t="s">
        <v>50</v>
      </c>
      <c r="C6" s="573"/>
      <c r="D6" s="103" t="s">
        <v>51</v>
      </c>
      <c r="E6" s="566" t="s">
        <v>48</v>
      </c>
      <c r="F6" s="566"/>
      <c r="G6" s="566"/>
      <c r="H6" s="561" t="s">
        <v>101</v>
      </c>
      <c r="I6" s="562"/>
      <c r="J6" s="562"/>
      <c r="K6" s="563"/>
      <c r="L6" s="100"/>
      <c r="M6" s="101"/>
      <c r="N6" s="100"/>
      <c r="O6" s="101"/>
      <c r="P6" s="100"/>
      <c r="Q6" s="4"/>
      <c r="R6" s="4"/>
      <c r="S6" s="4"/>
    </row>
    <row r="7" spans="1:19" ht="15" customHeight="1">
      <c r="A7" s="148"/>
      <c r="B7" s="568"/>
      <c r="C7" s="569"/>
      <c r="D7" s="149"/>
      <c r="E7" s="567"/>
      <c r="F7" s="567"/>
      <c r="G7" s="567"/>
      <c r="H7" s="570" t="s">
        <v>102</v>
      </c>
      <c r="I7" s="571"/>
      <c r="J7" s="564" t="s">
        <v>111</v>
      </c>
      <c r="K7" s="565"/>
      <c r="L7" s="100"/>
      <c r="M7" s="101"/>
      <c r="N7" s="100"/>
      <c r="O7" s="101"/>
      <c r="P7" s="100"/>
      <c r="Q7" s="4"/>
      <c r="R7" s="4"/>
      <c r="S7" s="4"/>
    </row>
    <row r="8" spans="1:19" ht="15" customHeight="1">
      <c r="A8" s="148"/>
      <c r="B8" s="568"/>
      <c r="C8" s="569"/>
      <c r="D8" s="149"/>
      <c r="E8" s="567"/>
      <c r="F8" s="567"/>
      <c r="G8" s="567"/>
      <c r="H8" s="570" t="s">
        <v>103</v>
      </c>
      <c r="I8" s="571"/>
      <c r="J8" s="564" t="s">
        <v>112</v>
      </c>
      <c r="K8" s="565"/>
      <c r="L8" s="100"/>
      <c r="M8" s="101"/>
      <c r="N8" s="100"/>
      <c r="O8" s="101"/>
      <c r="P8" s="100"/>
      <c r="Q8" s="4"/>
      <c r="R8" s="4"/>
      <c r="S8" s="4"/>
    </row>
    <row r="9" spans="1:19" ht="15" customHeight="1">
      <c r="A9" s="148"/>
      <c r="B9" s="568"/>
      <c r="C9" s="569"/>
      <c r="D9" s="149"/>
      <c r="E9" s="567"/>
      <c r="F9" s="567"/>
      <c r="G9" s="567"/>
      <c r="H9" s="570" t="s">
        <v>105</v>
      </c>
      <c r="I9" s="571"/>
      <c r="J9" s="564" t="s">
        <v>113</v>
      </c>
      <c r="K9" s="565"/>
      <c r="L9" s="100"/>
      <c r="M9" s="101"/>
      <c r="N9" s="100"/>
      <c r="O9" s="101"/>
      <c r="P9" s="100"/>
      <c r="Q9" s="4"/>
      <c r="R9" s="4"/>
      <c r="S9" s="4"/>
    </row>
    <row r="10" spans="1:19" ht="15" customHeight="1">
      <c r="A10" s="148"/>
      <c r="B10" s="568"/>
      <c r="C10" s="569"/>
      <c r="D10" s="149"/>
      <c r="E10" s="567"/>
      <c r="F10" s="567"/>
      <c r="G10" s="567"/>
      <c r="H10" s="570" t="s">
        <v>216</v>
      </c>
      <c r="I10" s="571"/>
      <c r="J10" s="564" t="s">
        <v>114</v>
      </c>
      <c r="K10" s="565"/>
      <c r="L10" s="100"/>
      <c r="M10" s="101"/>
      <c r="N10" s="100"/>
      <c r="O10" s="101"/>
      <c r="P10" s="100"/>
      <c r="Q10" s="4"/>
      <c r="R10" s="4"/>
      <c r="S10" s="4"/>
    </row>
    <row r="11" spans="1:19" ht="15" customHeight="1">
      <c r="A11" s="148"/>
      <c r="B11" s="568"/>
      <c r="C11" s="569"/>
      <c r="D11" s="149"/>
      <c r="E11" s="567"/>
      <c r="F11" s="567"/>
      <c r="G11" s="567"/>
      <c r="H11" s="570" t="s">
        <v>104</v>
      </c>
      <c r="I11" s="571"/>
      <c r="J11" s="564" t="s">
        <v>115</v>
      </c>
      <c r="K11" s="565"/>
      <c r="L11" s="100"/>
      <c r="M11" s="101"/>
      <c r="N11" s="100"/>
      <c r="O11" s="101"/>
      <c r="P11" s="100"/>
      <c r="Q11" s="4"/>
      <c r="R11" s="4"/>
      <c r="S11" s="4"/>
    </row>
    <row r="12" spans="1:19" ht="15" customHeight="1">
      <c r="A12" s="148"/>
      <c r="B12" s="568"/>
      <c r="C12" s="569"/>
      <c r="D12" s="149"/>
      <c r="E12" s="567"/>
      <c r="F12" s="567"/>
      <c r="G12" s="567"/>
      <c r="H12" s="570" t="s">
        <v>106</v>
      </c>
      <c r="I12" s="571"/>
      <c r="J12" s="564" t="s">
        <v>116</v>
      </c>
      <c r="K12" s="565"/>
      <c r="L12" s="100"/>
      <c r="M12" s="101"/>
      <c r="N12" s="100"/>
      <c r="O12" s="101"/>
      <c r="P12" s="100"/>
      <c r="Q12" s="4"/>
      <c r="R12" s="4"/>
      <c r="S12" s="4"/>
    </row>
    <row r="13" spans="1:19" ht="15" customHeight="1">
      <c r="A13" s="148"/>
      <c r="B13" s="568"/>
      <c r="C13" s="569"/>
      <c r="D13" s="149"/>
      <c r="E13" s="567"/>
      <c r="F13" s="567"/>
      <c r="G13" s="567"/>
      <c r="H13" s="570" t="s">
        <v>107</v>
      </c>
      <c r="I13" s="571"/>
      <c r="J13" s="564" t="s">
        <v>117</v>
      </c>
      <c r="K13" s="565"/>
      <c r="L13" s="100"/>
      <c r="M13" s="101"/>
      <c r="N13" s="100"/>
      <c r="O13" s="101"/>
      <c r="P13" s="100"/>
      <c r="Q13" s="4"/>
      <c r="R13" s="4"/>
      <c r="S13" s="4"/>
    </row>
    <row r="14" spans="1:19" ht="15" customHeight="1">
      <c r="A14" s="150"/>
      <c r="B14" s="575"/>
      <c r="C14" s="576"/>
      <c r="D14" s="107"/>
      <c r="E14" s="581"/>
      <c r="F14" s="581"/>
      <c r="G14" s="581"/>
      <c r="H14" s="570" t="s">
        <v>108</v>
      </c>
      <c r="I14" s="571"/>
      <c r="J14" s="564" t="s">
        <v>118</v>
      </c>
      <c r="K14" s="565"/>
      <c r="L14" s="100"/>
      <c r="M14" s="101"/>
      <c r="N14" s="100"/>
      <c r="O14" s="101"/>
      <c r="P14" s="100"/>
      <c r="Q14" s="4"/>
      <c r="R14" s="4"/>
      <c r="S14" s="4"/>
    </row>
    <row r="15" spans="1:19" ht="15" customHeight="1">
      <c r="A15" s="150"/>
      <c r="B15" s="575"/>
      <c r="C15" s="576"/>
      <c r="D15" s="107"/>
      <c r="E15" s="581"/>
      <c r="F15" s="581"/>
      <c r="G15" s="581"/>
      <c r="H15" s="570" t="s">
        <v>109</v>
      </c>
      <c r="I15" s="571"/>
      <c r="J15" s="564" t="s">
        <v>119</v>
      </c>
      <c r="K15" s="565"/>
      <c r="L15" s="100"/>
      <c r="M15" s="101"/>
      <c r="N15" s="100"/>
      <c r="O15" s="101"/>
      <c r="P15" s="100"/>
      <c r="Q15" s="4"/>
      <c r="R15" s="4"/>
      <c r="S15" s="4"/>
    </row>
    <row r="16" spans="1:19" ht="15" customHeight="1">
      <c r="A16" s="150"/>
      <c r="B16" s="575"/>
      <c r="C16" s="576"/>
      <c r="D16" s="107"/>
      <c r="E16" s="581"/>
      <c r="F16" s="581"/>
      <c r="G16" s="581"/>
      <c r="H16" s="570" t="s">
        <v>110</v>
      </c>
      <c r="I16" s="571"/>
      <c r="J16" s="564" t="s">
        <v>120</v>
      </c>
      <c r="K16" s="565"/>
      <c r="L16" s="100"/>
      <c r="M16" s="101"/>
      <c r="N16" s="100"/>
      <c r="O16" s="101"/>
      <c r="P16" s="100"/>
      <c r="Q16" s="4"/>
      <c r="R16" s="4"/>
      <c r="S16" s="4"/>
    </row>
    <row r="17" spans="1:20" ht="4.3499999999999996" customHeight="1">
      <c r="A17" s="104"/>
      <c r="B17" s="104"/>
      <c r="C17" s="104"/>
      <c r="D17" s="104"/>
      <c r="E17" s="104"/>
      <c r="F17" s="143"/>
      <c r="G17" s="104"/>
      <c r="H17" s="104"/>
      <c r="I17" s="104"/>
      <c r="J17" s="104"/>
      <c r="K17" s="104"/>
      <c r="L17" s="105"/>
      <c r="M17" s="105"/>
      <c r="N17" s="105"/>
      <c r="O17" s="105"/>
      <c r="P17" s="105"/>
      <c r="Q17" s="105"/>
      <c r="R17" s="105"/>
      <c r="S17" s="105"/>
      <c r="T17" s="105"/>
    </row>
    <row r="18" spans="1:20" ht="20.25" customHeight="1">
      <c r="A18" s="577" t="s">
        <v>44</v>
      </c>
      <c r="B18" s="577"/>
      <c r="C18" s="577"/>
      <c r="D18" s="588" t="s">
        <v>4</v>
      </c>
      <c r="E18" s="589"/>
      <c r="F18" s="589"/>
      <c r="G18" s="589"/>
      <c r="H18" s="589"/>
      <c r="I18" s="590"/>
      <c r="J18" s="587" t="s">
        <v>121</v>
      </c>
      <c r="K18" s="587"/>
      <c r="L18" s="105"/>
      <c r="M18" s="105"/>
      <c r="N18" s="105"/>
      <c r="O18" s="105"/>
      <c r="P18" s="105"/>
      <c r="Q18" s="105"/>
      <c r="R18" s="105"/>
      <c r="S18" s="105"/>
      <c r="T18" s="105"/>
    </row>
    <row r="19" spans="1:20" ht="14.25" customHeight="1">
      <c r="A19" s="578"/>
      <c r="B19" s="578"/>
      <c r="C19" s="578"/>
      <c r="D19" s="585" t="s">
        <v>0</v>
      </c>
      <c r="E19" s="586"/>
      <c r="F19" s="585" t="s">
        <v>47</v>
      </c>
      <c r="G19" s="592"/>
      <c r="H19" s="592"/>
      <c r="I19" s="586"/>
      <c r="J19" s="591"/>
      <c r="K19" s="591"/>
      <c r="L19" s="105"/>
      <c r="M19" s="105"/>
      <c r="N19" s="105"/>
      <c r="O19" s="105"/>
      <c r="P19" s="105"/>
      <c r="Q19" s="105"/>
      <c r="R19" s="105"/>
      <c r="S19" s="105"/>
      <c r="T19" s="105"/>
    </row>
    <row r="20" spans="1:20" ht="16.5" customHeight="1">
      <c r="A20" s="578"/>
      <c r="B20" s="578"/>
      <c r="C20" s="578"/>
      <c r="D20" s="582"/>
      <c r="E20" s="583"/>
      <c r="F20" s="582"/>
      <c r="G20" s="593"/>
      <c r="H20" s="593"/>
      <c r="I20" s="583"/>
      <c r="J20" s="591"/>
      <c r="K20" s="591"/>
      <c r="L20" s="105"/>
      <c r="M20" s="105"/>
      <c r="N20" s="105"/>
      <c r="O20" s="105"/>
      <c r="P20" s="105"/>
      <c r="Q20" s="105"/>
      <c r="R20" s="105"/>
      <c r="S20" s="105"/>
      <c r="T20" s="105"/>
    </row>
    <row r="21" spans="1:20" ht="5.85" customHeight="1">
      <c r="A21" s="557"/>
      <c r="B21" s="558"/>
      <c r="C21" s="558"/>
      <c r="D21" s="558"/>
      <c r="E21" s="558"/>
      <c r="F21" s="558"/>
      <c r="G21" s="558"/>
      <c r="H21" s="558"/>
      <c r="I21" s="558"/>
      <c r="J21" s="558"/>
      <c r="K21" s="559"/>
      <c r="L21" s="105"/>
      <c r="M21" s="105"/>
      <c r="N21" s="105"/>
      <c r="O21" s="105"/>
      <c r="P21" s="105"/>
      <c r="Q21" s="105"/>
      <c r="R21" s="105"/>
      <c r="S21" s="105"/>
      <c r="T21" s="105"/>
    </row>
    <row r="22" spans="1:20" ht="30.75" customHeight="1">
      <c r="A22" s="580" t="s">
        <v>122</v>
      </c>
      <c r="B22" s="580"/>
      <c r="C22" s="580"/>
      <c r="D22" s="580"/>
      <c r="E22" s="580"/>
      <c r="F22" s="580"/>
      <c r="G22" s="580"/>
      <c r="H22" s="580"/>
      <c r="I22" s="580"/>
      <c r="J22" s="580"/>
      <c r="K22" s="580"/>
      <c r="L22" s="105"/>
      <c r="M22" s="105"/>
      <c r="N22" s="105"/>
      <c r="O22" s="105"/>
      <c r="P22" s="105"/>
      <c r="Q22" s="105"/>
      <c r="R22" s="105"/>
      <c r="S22" s="105"/>
      <c r="T22" s="105"/>
    </row>
    <row r="23" spans="1:20" ht="36" customHeight="1">
      <c r="A23" s="580"/>
      <c r="B23" s="580"/>
      <c r="C23" s="580"/>
      <c r="D23" s="580"/>
      <c r="E23" s="580"/>
      <c r="F23" s="580"/>
      <c r="G23" s="580"/>
      <c r="H23" s="580"/>
      <c r="I23" s="580"/>
      <c r="J23" s="580"/>
      <c r="K23" s="580"/>
      <c r="L23" s="105"/>
      <c r="M23" s="105"/>
      <c r="N23" s="105"/>
      <c r="O23" s="105"/>
      <c r="P23" s="105"/>
      <c r="Q23" s="105"/>
      <c r="R23" s="105"/>
      <c r="S23" s="105"/>
      <c r="T23" s="105"/>
    </row>
    <row r="24" spans="1:20" ht="4.3499999999999996" customHeight="1">
      <c r="A24" s="560"/>
      <c r="B24" s="560"/>
      <c r="C24" s="560"/>
      <c r="D24" s="104"/>
      <c r="E24" s="104"/>
      <c r="F24" s="143"/>
      <c r="G24" s="104"/>
      <c r="H24" s="104"/>
      <c r="I24" s="104"/>
      <c r="J24" s="5"/>
      <c r="K24" s="5"/>
      <c r="L24" s="4"/>
      <c r="M24" s="20"/>
      <c r="N24" s="20"/>
      <c r="O24" s="20"/>
      <c r="P24" s="20"/>
      <c r="Q24" s="20"/>
      <c r="R24" s="20"/>
      <c r="S24" s="20"/>
      <c r="T24" s="20"/>
    </row>
    <row r="25" spans="1:20" ht="13.5" customHeight="1">
      <c r="A25" s="104" t="s">
        <v>205</v>
      </c>
      <c r="B25" s="553"/>
      <c r="C25" s="553"/>
      <c r="D25" s="106"/>
      <c r="E25" s="106"/>
      <c r="F25" s="106"/>
      <c r="G25" s="106"/>
      <c r="H25" s="106"/>
      <c r="I25" s="106"/>
      <c r="J25" s="5"/>
      <c r="K25" s="5"/>
      <c r="L25" s="4"/>
      <c r="M25" s="4"/>
      <c r="N25" s="4"/>
      <c r="O25" s="4"/>
      <c r="P25" s="4"/>
      <c r="Q25" s="4"/>
      <c r="R25" s="4"/>
      <c r="S25" s="4"/>
      <c r="T25" s="4"/>
    </row>
    <row r="26" spans="1:20" ht="14.25" customHeight="1">
      <c r="A26" s="104" t="s">
        <v>9</v>
      </c>
      <c r="B26" s="553"/>
      <c r="C26" s="553"/>
      <c r="D26" s="26"/>
      <c r="E26" s="26"/>
      <c r="F26" s="26"/>
      <c r="G26" s="26"/>
      <c r="H26" s="5" t="s">
        <v>43</v>
      </c>
      <c r="I26" s="5"/>
      <c r="J26" s="5"/>
      <c r="K26" s="5"/>
      <c r="L26" s="4"/>
      <c r="M26" s="4"/>
      <c r="N26" s="4"/>
      <c r="O26" s="4"/>
      <c r="P26" s="4"/>
      <c r="Q26" s="4"/>
      <c r="R26" s="4"/>
      <c r="S26" s="4"/>
      <c r="T26" s="4"/>
    </row>
    <row r="27" spans="1:20">
      <c r="A27" s="5" t="s">
        <v>206</v>
      </c>
      <c r="B27" s="584"/>
      <c r="C27" s="584"/>
      <c r="D27" s="5"/>
      <c r="E27" s="5"/>
      <c r="F27" s="5"/>
      <c r="G27" s="5"/>
      <c r="H27" s="5" t="s">
        <v>2</v>
      </c>
      <c r="I27" s="5"/>
      <c r="J27" s="5"/>
      <c r="K27" s="5"/>
      <c r="L27" s="4"/>
      <c r="M27" s="4"/>
      <c r="N27" s="4"/>
      <c r="O27" s="4"/>
      <c r="P27" s="4"/>
      <c r="Q27" s="4"/>
      <c r="R27" s="4"/>
      <c r="S27" s="4"/>
      <c r="T27" s="4"/>
    </row>
    <row r="28" spans="1:20">
      <c r="A28" s="579"/>
      <c r="B28" s="579"/>
      <c r="C28" s="579"/>
      <c r="J28" s="574"/>
      <c r="K28" s="574"/>
    </row>
  </sheetData>
  <sheetProtection algorithmName="SHA-512" hashValue="YcR28Q4nkWzLL+tCYcdB7J1MCVhrWtZBBjVwNoCjuJWe+XIBHGgKTwzA8N4NN4OfjTY1FG15pwfUtb4LO+ToDg==" saltValue="ICU5AsKmlxGDQ4i+z2HNlw==" spinCount="100000" sheet="1" objects="1" scenarios="1" insertRows="0"/>
  <mergeCells count="71">
    <mergeCell ref="A5:C5"/>
    <mergeCell ref="D5:K5"/>
    <mergeCell ref="J1:K1"/>
    <mergeCell ref="J2:K2"/>
    <mergeCell ref="J3:K3"/>
    <mergeCell ref="B2:E2"/>
    <mergeCell ref="B1:C1"/>
    <mergeCell ref="D1:E1"/>
    <mergeCell ref="G2:H2"/>
    <mergeCell ref="G3:H3"/>
    <mergeCell ref="F1:H1"/>
    <mergeCell ref="J13:K13"/>
    <mergeCell ref="J10:K10"/>
    <mergeCell ref="J11:K11"/>
    <mergeCell ref="J12:K12"/>
    <mergeCell ref="E9:G9"/>
    <mergeCell ref="H9:I9"/>
    <mergeCell ref="J9:K9"/>
    <mergeCell ref="D19:E19"/>
    <mergeCell ref="J18:K18"/>
    <mergeCell ref="J15:K15"/>
    <mergeCell ref="J16:K16"/>
    <mergeCell ref="D18:I18"/>
    <mergeCell ref="J19:K20"/>
    <mergeCell ref="E16:G16"/>
    <mergeCell ref="H16:I16"/>
    <mergeCell ref="F19:I19"/>
    <mergeCell ref="F20:I20"/>
    <mergeCell ref="H14:I14"/>
    <mergeCell ref="H15:I15"/>
    <mergeCell ref="H11:I11"/>
    <mergeCell ref="H7:I7"/>
    <mergeCell ref="E13:G13"/>
    <mergeCell ref="E10:G10"/>
    <mergeCell ref="H13:I13"/>
    <mergeCell ref="H8:I8"/>
    <mergeCell ref="E8:G8"/>
    <mergeCell ref="E7:G7"/>
    <mergeCell ref="H12:I12"/>
    <mergeCell ref="B12:C12"/>
    <mergeCell ref="B13:C13"/>
    <mergeCell ref="E12:G12"/>
    <mergeCell ref="J28:K28"/>
    <mergeCell ref="B14:C14"/>
    <mergeCell ref="B15:C15"/>
    <mergeCell ref="B16:C16"/>
    <mergeCell ref="A18:C18"/>
    <mergeCell ref="A19:C20"/>
    <mergeCell ref="A28:C28"/>
    <mergeCell ref="A22:K23"/>
    <mergeCell ref="J14:K14"/>
    <mergeCell ref="E15:G15"/>
    <mergeCell ref="D20:E20"/>
    <mergeCell ref="B27:C27"/>
    <mergeCell ref="E14:G14"/>
    <mergeCell ref="B26:C26"/>
    <mergeCell ref="B25:C25"/>
    <mergeCell ref="A21:K21"/>
    <mergeCell ref="A24:C24"/>
    <mergeCell ref="H6:K6"/>
    <mergeCell ref="J7:K7"/>
    <mergeCell ref="E6:G6"/>
    <mergeCell ref="E11:G11"/>
    <mergeCell ref="B9:C9"/>
    <mergeCell ref="H10:I10"/>
    <mergeCell ref="B11:C11"/>
    <mergeCell ref="B6:C6"/>
    <mergeCell ref="B7:C7"/>
    <mergeCell ref="B8:C8"/>
    <mergeCell ref="J8:K8"/>
    <mergeCell ref="B10:C10"/>
  </mergeCells>
  <pageMargins left="0.27559055118110237" right="0.27559055118110237" top="1.1811023622047245" bottom="0.59055118110236227" header="0.39370078740157483" footer="0"/>
  <pageSetup scale="85" orientation="landscape" r:id="rId1"/>
  <headerFooter>
    <oddHeader xml:space="preserve">&amp;L&amp;G&amp;R&amp;"Arial Narrow,Normal"&amp;9&amp;K000000EVALUACION EXTERNA INDIRECTA DEL DESEMPEÑO 
FO-GS-00
14-02-2018
V. 01&amp;"Arial,Normal"
&amp;"-,Normal"&amp;11
</oddHeader>
    <oddFooter>&amp;C&amp;"Arial Narrow,Normal"&amp;10Carrera 21 N° 8-32, Cod. Postal 850001, Tel. 6336339 Ext. 214, Yopal, Casanare
www.casanare.gov.co -  salud@casanare.gov.co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Q46"/>
  <sheetViews>
    <sheetView view="pageLayout" topLeftCell="A22" zoomScaleNormal="100" workbookViewId="0">
      <selection activeCell="P3" sqref="P3:Q3"/>
    </sheetView>
  </sheetViews>
  <sheetFormatPr baseColWidth="10" defaultColWidth="9.140625" defaultRowHeight="12.75"/>
  <cols>
    <col min="1" max="1" width="12.5703125" style="108" customWidth="1"/>
    <col min="2" max="2" width="16.140625" style="108" customWidth="1"/>
    <col min="3" max="3" width="4.5703125" style="108" customWidth="1"/>
    <col min="4" max="4" width="16.42578125" style="108" customWidth="1"/>
    <col min="5" max="5" width="12.42578125" style="108" customWidth="1"/>
    <col min="6" max="6" width="12.7109375" style="108" customWidth="1"/>
    <col min="7" max="7" width="5.140625" style="108" customWidth="1"/>
    <col min="8" max="8" width="12.5703125" style="108" customWidth="1"/>
    <col min="9" max="9" width="11.5703125" style="108" customWidth="1"/>
    <col min="10" max="10" width="7.140625" style="108" customWidth="1"/>
    <col min="11" max="11" width="6.42578125" style="108" customWidth="1"/>
    <col min="12" max="12" width="5.85546875" style="108" customWidth="1"/>
    <col min="13" max="13" width="4.28515625" style="108" customWidth="1"/>
    <col min="14" max="14" width="8.7109375" style="108" customWidth="1"/>
    <col min="15" max="16" width="4.28515625" style="108" customWidth="1"/>
    <col min="17" max="17" width="12.42578125" style="108" customWidth="1"/>
    <col min="18" max="19" width="10.85546875" style="108" customWidth="1"/>
    <col min="20" max="16384" width="9.140625" style="108"/>
  </cols>
  <sheetData>
    <row r="1" spans="1:17" ht="15" customHeight="1">
      <c r="A1" s="506" t="s">
        <v>10</v>
      </c>
      <c r="B1" s="506"/>
      <c r="C1" s="432"/>
      <c r="D1" s="432"/>
      <c r="E1" s="432"/>
      <c r="F1" s="506" t="s">
        <v>11</v>
      </c>
      <c r="G1" s="506"/>
      <c r="H1" s="506"/>
      <c r="I1" s="434"/>
      <c r="J1" s="434"/>
      <c r="K1" s="434"/>
      <c r="L1" s="434"/>
      <c r="M1" s="434"/>
      <c r="N1" s="555" t="s">
        <v>49</v>
      </c>
      <c r="O1" s="555"/>
      <c r="P1" s="507" t="s">
        <v>244</v>
      </c>
      <c r="Q1" s="507"/>
    </row>
    <row r="2" spans="1:17" ht="15" customHeight="1">
      <c r="A2" s="448" t="s">
        <v>12</v>
      </c>
      <c r="B2" s="448"/>
      <c r="C2" s="413"/>
      <c r="D2" s="413"/>
      <c r="E2" s="413"/>
      <c r="F2" s="413"/>
      <c r="G2" s="413"/>
      <c r="H2" s="413"/>
      <c r="I2" s="142" t="s">
        <v>14</v>
      </c>
      <c r="J2" s="413"/>
      <c r="K2" s="413"/>
      <c r="L2" s="413"/>
      <c r="M2" s="413"/>
      <c r="N2" s="448" t="s">
        <v>17</v>
      </c>
      <c r="O2" s="448"/>
      <c r="P2" s="413"/>
      <c r="Q2" s="413"/>
    </row>
    <row r="3" spans="1:17" ht="14.25" customHeight="1">
      <c r="A3" s="448" t="s">
        <v>13</v>
      </c>
      <c r="B3" s="448"/>
      <c r="C3" s="413"/>
      <c r="D3" s="413"/>
      <c r="E3" s="25" t="s">
        <v>3</v>
      </c>
      <c r="F3" s="413"/>
      <c r="G3" s="413"/>
      <c r="H3" s="413"/>
      <c r="I3" s="30" t="s">
        <v>15</v>
      </c>
      <c r="J3" s="597"/>
      <c r="K3" s="597"/>
      <c r="L3" s="597"/>
      <c r="M3" s="597"/>
      <c r="N3" s="448" t="s">
        <v>16</v>
      </c>
      <c r="O3" s="448"/>
      <c r="P3" s="413"/>
      <c r="Q3" s="413"/>
    </row>
    <row r="4" spans="1:17" ht="4.3499999999999996" customHeight="1" thickBot="1">
      <c r="I4" s="109"/>
    </row>
    <row r="5" spans="1:17" s="110" customFormat="1" ht="13.5" thickBot="1">
      <c r="A5" s="607" t="s">
        <v>18</v>
      </c>
      <c r="B5" s="608"/>
      <c r="C5" s="608"/>
      <c r="D5" s="609"/>
      <c r="E5" s="599" t="s">
        <v>1</v>
      </c>
      <c r="F5" s="600"/>
      <c r="G5" s="600"/>
      <c r="H5" s="600"/>
      <c r="I5" s="600"/>
      <c r="J5" s="601"/>
      <c r="K5" s="599" t="s">
        <v>19</v>
      </c>
      <c r="L5" s="600"/>
      <c r="M5" s="600"/>
      <c r="N5" s="600"/>
      <c r="O5" s="600"/>
      <c r="P5" s="600"/>
      <c r="Q5" s="601"/>
    </row>
    <row r="6" spans="1:17" s="110" customFormat="1" ht="12.75" customHeight="1">
      <c r="A6" s="610" t="s">
        <v>57</v>
      </c>
      <c r="B6" s="604" t="s">
        <v>58</v>
      </c>
      <c r="C6" s="613" t="s">
        <v>59</v>
      </c>
      <c r="D6" s="614"/>
      <c r="E6" s="617" t="s">
        <v>60</v>
      </c>
      <c r="F6" s="613" t="s">
        <v>59</v>
      </c>
      <c r="G6" s="619"/>
      <c r="H6" s="621" t="s">
        <v>25</v>
      </c>
      <c r="I6" s="622"/>
      <c r="J6" s="623"/>
      <c r="K6" s="604" t="s">
        <v>24</v>
      </c>
      <c r="L6" s="604"/>
      <c r="M6" s="604"/>
      <c r="N6" s="604"/>
      <c r="O6" s="604"/>
      <c r="P6" s="604"/>
      <c r="Q6" s="602" t="s">
        <v>61</v>
      </c>
    </row>
    <row r="7" spans="1:17" s="110" customFormat="1" ht="15.75" customHeight="1" thickBot="1">
      <c r="A7" s="611"/>
      <c r="B7" s="612"/>
      <c r="C7" s="615"/>
      <c r="D7" s="616"/>
      <c r="E7" s="618"/>
      <c r="F7" s="615"/>
      <c r="G7" s="620"/>
      <c r="H7" s="111" t="s">
        <v>62</v>
      </c>
      <c r="I7" s="112" t="s">
        <v>63</v>
      </c>
      <c r="J7" s="113" t="s">
        <v>64</v>
      </c>
      <c r="K7" s="605" t="s">
        <v>65</v>
      </c>
      <c r="L7" s="605"/>
      <c r="M7" s="605" t="s">
        <v>66</v>
      </c>
      <c r="N7" s="605"/>
      <c r="O7" s="606" t="s">
        <v>64</v>
      </c>
      <c r="P7" s="606"/>
      <c r="Q7" s="603"/>
    </row>
    <row r="8" spans="1:17">
      <c r="A8" s="151"/>
      <c r="B8" s="152"/>
      <c r="C8" s="598"/>
      <c r="D8" s="598"/>
      <c r="E8" s="152"/>
      <c r="F8" s="598"/>
      <c r="G8" s="598"/>
      <c r="H8" s="152"/>
      <c r="I8" s="152"/>
      <c r="J8" s="152"/>
      <c r="K8" s="598"/>
      <c r="L8" s="598"/>
      <c r="M8" s="598"/>
      <c r="N8" s="598"/>
      <c r="O8" s="598"/>
      <c r="P8" s="598"/>
      <c r="Q8" s="152"/>
    </row>
    <row r="9" spans="1:17">
      <c r="A9" s="23"/>
      <c r="B9" s="24"/>
      <c r="C9" s="596"/>
      <c r="D9" s="596"/>
      <c r="E9" s="24"/>
      <c r="F9" s="596"/>
      <c r="G9" s="596"/>
      <c r="H9" s="24"/>
      <c r="I9" s="24"/>
      <c r="J9" s="24"/>
      <c r="K9" s="596"/>
      <c r="L9" s="596"/>
      <c r="M9" s="596"/>
      <c r="N9" s="596"/>
      <c r="O9" s="596"/>
      <c r="P9" s="596"/>
      <c r="Q9" s="24"/>
    </row>
    <row r="10" spans="1:17">
      <c r="A10" s="23"/>
      <c r="B10" s="24"/>
      <c r="C10" s="596"/>
      <c r="D10" s="596"/>
      <c r="E10" s="24"/>
      <c r="F10" s="596"/>
      <c r="G10" s="596"/>
      <c r="H10" s="24"/>
      <c r="I10" s="24"/>
      <c r="J10" s="24"/>
      <c r="K10" s="596"/>
      <c r="L10" s="596"/>
      <c r="M10" s="596"/>
      <c r="N10" s="596"/>
      <c r="O10" s="596"/>
      <c r="P10" s="596"/>
      <c r="Q10" s="24"/>
    </row>
    <row r="11" spans="1:17">
      <c r="A11" s="23"/>
      <c r="B11" s="24"/>
      <c r="C11" s="596"/>
      <c r="D11" s="596"/>
      <c r="E11" s="24"/>
      <c r="F11" s="596"/>
      <c r="G11" s="596"/>
      <c r="H11" s="24"/>
      <c r="I11" s="24"/>
      <c r="J11" s="24"/>
      <c r="K11" s="596"/>
      <c r="L11" s="596"/>
      <c r="M11" s="596"/>
      <c r="N11" s="596"/>
      <c r="O11" s="596"/>
      <c r="P11" s="596"/>
      <c r="Q11" s="24"/>
    </row>
    <row r="12" spans="1:17">
      <c r="A12" s="23"/>
      <c r="B12" s="24"/>
      <c r="C12" s="596"/>
      <c r="D12" s="596"/>
      <c r="E12" s="24"/>
      <c r="F12" s="596"/>
      <c r="G12" s="596"/>
      <c r="H12" s="24"/>
      <c r="I12" s="24"/>
      <c r="J12" s="24"/>
      <c r="K12" s="596"/>
      <c r="L12" s="596"/>
      <c r="M12" s="596"/>
      <c r="N12" s="596"/>
      <c r="O12" s="596"/>
      <c r="P12" s="596"/>
      <c r="Q12" s="24"/>
    </row>
    <row r="13" spans="1:17">
      <c r="A13" s="23"/>
      <c r="B13" s="24"/>
      <c r="C13" s="596"/>
      <c r="D13" s="596"/>
      <c r="E13" s="24"/>
      <c r="F13" s="596"/>
      <c r="G13" s="596"/>
      <c r="H13" s="24"/>
      <c r="I13" s="24"/>
      <c r="J13" s="24"/>
      <c r="K13" s="596"/>
      <c r="L13" s="596"/>
      <c r="M13" s="596"/>
      <c r="N13" s="596"/>
      <c r="O13" s="596"/>
      <c r="P13" s="596"/>
      <c r="Q13" s="24"/>
    </row>
    <row r="14" spans="1:17">
      <c r="A14" s="23"/>
      <c r="B14" s="24"/>
      <c r="C14" s="596"/>
      <c r="D14" s="596"/>
      <c r="E14" s="24"/>
      <c r="F14" s="596"/>
      <c r="G14" s="596"/>
      <c r="H14" s="24"/>
      <c r="I14" s="24"/>
      <c r="J14" s="24"/>
      <c r="K14" s="596"/>
      <c r="L14" s="596"/>
      <c r="M14" s="596"/>
      <c r="N14" s="596"/>
      <c r="O14" s="596"/>
      <c r="P14" s="596"/>
      <c r="Q14" s="24"/>
    </row>
    <row r="15" spans="1:17">
      <c r="A15" s="23"/>
      <c r="B15" s="24"/>
      <c r="C15" s="596"/>
      <c r="D15" s="596"/>
      <c r="E15" s="24"/>
      <c r="F15" s="596"/>
      <c r="G15" s="596"/>
      <c r="H15" s="24"/>
      <c r="I15" s="24"/>
      <c r="J15" s="24"/>
      <c r="K15" s="596"/>
      <c r="L15" s="596"/>
      <c r="M15" s="596"/>
      <c r="N15" s="596"/>
      <c r="O15" s="596"/>
      <c r="P15" s="596"/>
      <c r="Q15" s="24"/>
    </row>
    <row r="16" spans="1:17">
      <c r="A16" s="23"/>
      <c r="B16" s="24"/>
      <c r="C16" s="596"/>
      <c r="D16" s="596"/>
      <c r="E16" s="24"/>
      <c r="F16" s="596"/>
      <c r="G16" s="596"/>
      <c r="H16" s="24"/>
      <c r="I16" s="24"/>
      <c r="J16" s="24"/>
      <c r="K16" s="596"/>
      <c r="L16" s="596"/>
      <c r="M16" s="596"/>
      <c r="N16" s="596"/>
      <c r="O16" s="596"/>
      <c r="P16" s="596"/>
      <c r="Q16" s="24"/>
    </row>
    <row r="17" spans="1:17">
      <c r="A17" s="23"/>
      <c r="B17" s="24"/>
      <c r="C17" s="596"/>
      <c r="D17" s="596"/>
      <c r="E17" s="24"/>
      <c r="F17" s="596"/>
      <c r="G17" s="596"/>
      <c r="H17" s="24"/>
      <c r="I17" s="24"/>
      <c r="J17" s="24"/>
      <c r="K17" s="596"/>
      <c r="L17" s="596"/>
      <c r="M17" s="596"/>
      <c r="N17" s="596"/>
      <c r="O17" s="596"/>
      <c r="P17" s="596"/>
      <c r="Q17" s="24"/>
    </row>
    <row r="18" spans="1:17">
      <c r="A18" s="23"/>
      <c r="B18" s="24"/>
      <c r="C18" s="596"/>
      <c r="D18" s="596"/>
      <c r="E18" s="24"/>
      <c r="F18" s="596"/>
      <c r="G18" s="596"/>
      <c r="H18" s="24"/>
      <c r="I18" s="24"/>
      <c r="J18" s="24"/>
      <c r="K18" s="596"/>
      <c r="L18" s="596"/>
      <c r="M18" s="596"/>
      <c r="N18" s="596"/>
      <c r="O18" s="596"/>
      <c r="P18" s="596"/>
      <c r="Q18" s="24"/>
    </row>
    <row r="19" spans="1:17">
      <c r="A19" s="23"/>
      <c r="B19" s="24"/>
      <c r="C19" s="596"/>
      <c r="D19" s="596"/>
      <c r="E19" s="24"/>
      <c r="F19" s="596"/>
      <c r="G19" s="596"/>
      <c r="H19" s="24"/>
      <c r="I19" s="24"/>
      <c r="J19" s="24"/>
      <c r="K19" s="596"/>
      <c r="L19" s="596"/>
      <c r="M19" s="596"/>
      <c r="N19" s="596"/>
      <c r="O19" s="596"/>
      <c r="P19" s="596"/>
      <c r="Q19" s="24"/>
    </row>
    <row r="20" spans="1:17">
      <c r="A20" s="23"/>
      <c r="B20" s="24"/>
      <c r="C20" s="596"/>
      <c r="D20" s="596"/>
      <c r="E20" s="24"/>
      <c r="F20" s="596"/>
      <c r="G20" s="596"/>
      <c r="H20" s="24"/>
      <c r="I20" s="24"/>
      <c r="J20" s="24"/>
      <c r="K20" s="596"/>
      <c r="L20" s="596"/>
      <c r="M20" s="596"/>
      <c r="N20" s="596"/>
      <c r="O20" s="596"/>
      <c r="P20" s="596"/>
      <c r="Q20" s="24"/>
    </row>
    <row r="21" spans="1:17">
      <c r="A21" s="23"/>
      <c r="B21" s="24"/>
      <c r="C21" s="596"/>
      <c r="D21" s="596"/>
      <c r="E21" s="24"/>
      <c r="F21" s="596"/>
      <c r="G21" s="596"/>
      <c r="H21" s="24"/>
      <c r="I21" s="24"/>
      <c r="J21" s="24"/>
      <c r="K21" s="596"/>
      <c r="L21" s="596"/>
      <c r="M21" s="596"/>
      <c r="N21" s="596"/>
      <c r="O21" s="596"/>
      <c r="P21" s="596"/>
      <c r="Q21" s="24"/>
    </row>
    <row r="22" spans="1:17">
      <c r="A22" s="23"/>
      <c r="B22" s="24"/>
      <c r="C22" s="596"/>
      <c r="D22" s="596"/>
      <c r="E22" s="24"/>
      <c r="F22" s="596"/>
      <c r="G22" s="596"/>
      <c r="H22" s="24"/>
      <c r="I22" s="24"/>
      <c r="J22" s="24"/>
      <c r="K22" s="596"/>
      <c r="L22" s="596"/>
      <c r="M22" s="596"/>
      <c r="N22" s="596"/>
      <c r="O22" s="596"/>
      <c r="P22" s="596"/>
      <c r="Q22" s="24"/>
    </row>
    <row r="23" spans="1:17">
      <c r="A23" s="23"/>
      <c r="B23" s="24"/>
      <c r="C23" s="596"/>
      <c r="D23" s="596"/>
      <c r="E23" s="24"/>
      <c r="F23" s="596"/>
      <c r="G23" s="596"/>
      <c r="H23" s="24"/>
      <c r="I23" s="24"/>
      <c r="J23" s="24"/>
      <c r="K23" s="596"/>
      <c r="L23" s="596"/>
      <c r="M23" s="596"/>
      <c r="N23" s="596"/>
      <c r="O23" s="596"/>
      <c r="P23" s="596"/>
      <c r="Q23" s="24"/>
    </row>
    <row r="24" spans="1:17">
      <c r="A24" s="23"/>
      <c r="B24" s="24"/>
      <c r="C24" s="596"/>
      <c r="D24" s="596"/>
      <c r="E24" s="24"/>
      <c r="F24" s="596"/>
      <c r="G24" s="596"/>
      <c r="H24" s="24"/>
      <c r="I24" s="24"/>
      <c r="J24" s="24"/>
      <c r="K24" s="596"/>
      <c r="L24" s="596"/>
      <c r="M24" s="596"/>
      <c r="N24" s="596"/>
      <c r="O24" s="596"/>
      <c r="P24" s="596"/>
      <c r="Q24" s="24"/>
    </row>
    <row r="25" spans="1:17">
      <c r="A25" s="23"/>
      <c r="B25" s="24"/>
      <c r="C25" s="596"/>
      <c r="D25" s="596"/>
      <c r="E25" s="24"/>
      <c r="F25" s="596"/>
      <c r="G25" s="596"/>
      <c r="H25" s="24"/>
      <c r="I25" s="24"/>
      <c r="J25" s="24"/>
      <c r="K25" s="596"/>
      <c r="L25" s="596"/>
      <c r="M25" s="596"/>
      <c r="N25" s="596"/>
      <c r="O25" s="596"/>
      <c r="P25" s="596"/>
      <c r="Q25" s="24"/>
    </row>
    <row r="26" spans="1:17">
      <c r="A26" s="23"/>
      <c r="B26" s="24"/>
      <c r="C26" s="596"/>
      <c r="D26" s="596"/>
      <c r="E26" s="24"/>
      <c r="F26" s="596"/>
      <c r="G26" s="596"/>
      <c r="H26" s="24"/>
      <c r="I26" s="24"/>
      <c r="J26" s="24"/>
      <c r="K26" s="596"/>
      <c r="L26" s="596"/>
      <c r="M26" s="596"/>
      <c r="N26" s="596"/>
      <c r="O26" s="596"/>
      <c r="P26" s="596"/>
      <c r="Q26" s="24"/>
    </row>
    <row r="27" spans="1:17">
      <c r="A27" s="23"/>
      <c r="B27" s="24"/>
      <c r="C27" s="596"/>
      <c r="D27" s="596"/>
      <c r="E27" s="24"/>
      <c r="F27" s="596"/>
      <c r="G27" s="596"/>
      <c r="H27" s="24"/>
      <c r="I27" s="24"/>
      <c r="J27" s="24"/>
      <c r="K27" s="596"/>
      <c r="L27" s="596"/>
      <c r="M27" s="596"/>
      <c r="N27" s="596"/>
      <c r="O27" s="596"/>
      <c r="P27" s="596"/>
      <c r="Q27" s="24"/>
    </row>
    <row r="28" spans="1:17">
      <c r="A28" s="23"/>
      <c r="B28" s="24"/>
      <c r="C28" s="629"/>
      <c r="D28" s="630"/>
      <c r="E28" s="24"/>
      <c r="F28" s="596"/>
      <c r="G28" s="596"/>
      <c r="H28" s="24"/>
      <c r="I28" s="24"/>
      <c r="J28" s="24"/>
      <c r="K28" s="596"/>
      <c r="L28" s="596"/>
      <c r="M28" s="596"/>
      <c r="N28" s="596"/>
      <c r="O28" s="596"/>
      <c r="P28" s="596"/>
      <c r="Q28" s="24"/>
    </row>
    <row r="29" spans="1:17">
      <c r="A29" s="23"/>
      <c r="B29" s="24"/>
      <c r="C29" s="629"/>
      <c r="D29" s="630"/>
      <c r="E29" s="24"/>
      <c r="F29" s="596"/>
      <c r="G29" s="596"/>
      <c r="H29" s="24"/>
      <c r="I29" s="24"/>
      <c r="J29" s="24"/>
      <c r="K29" s="596"/>
      <c r="L29" s="596"/>
      <c r="M29" s="596"/>
      <c r="N29" s="596"/>
      <c r="O29" s="596"/>
      <c r="P29" s="596"/>
      <c r="Q29" s="24"/>
    </row>
    <row r="30" spans="1:17">
      <c r="A30" s="23"/>
      <c r="B30" s="24"/>
      <c r="C30" s="629"/>
      <c r="D30" s="630"/>
      <c r="E30" s="24"/>
      <c r="F30" s="596"/>
      <c r="G30" s="596"/>
      <c r="H30" s="24"/>
      <c r="I30" s="24"/>
      <c r="J30" s="24"/>
      <c r="K30" s="596"/>
      <c r="L30" s="596"/>
      <c r="M30" s="596"/>
      <c r="N30" s="596"/>
      <c r="O30" s="596"/>
      <c r="P30" s="596"/>
      <c r="Q30" s="24"/>
    </row>
    <row r="31" spans="1:17">
      <c r="A31" s="23"/>
      <c r="B31" s="24"/>
      <c r="C31" s="596"/>
      <c r="D31" s="596"/>
      <c r="E31" s="24"/>
      <c r="F31" s="596"/>
      <c r="G31" s="596"/>
      <c r="H31" s="24"/>
      <c r="I31" s="24"/>
      <c r="J31" s="24"/>
      <c r="K31" s="596"/>
      <c r="L31" s="596"/>
      <c r="M31" s="596"/>
      <c r="N31" s="596"/>
      <c r="O31" s="596"/>
      <c r="P31" s="596"/>
      <c r="Q31" s="24"/>
    </row>
    <row r="32" spans="1:17">
      <c r="A32" s="23"/>
      <c r="B32" s="24"/>
      <c r="C32" s="596"/>
      <c r="D32" s="596"/>
      <c r="E32" s="24"/>
      <c r="F32" s="596"/>
      <c r="G32" s="596"/>
      <c r="H32" s="24"/>
      <c r="I32" s="24"/>
      <c r="J32" s="24"/>
      <c r="K32" s="596"/>
      <c r="L32" s="596"/>
      <c r="M32" s="596"/>
      <c r="N32" s="596"/>
      <c r="O32" s="596"/>
      <c r="P32" s="596"/>
      <c r="Q32" s="24"/>
    </row>
    <row r="33" spans="1:17">
      <c r="A33" s="23"/>
      <c r="B33" s="24"/>
      <c r="C33" s="596"/>
      <c r="D33" s="596"/>
      <c r="E33" s="24"/>
      <c r="F33" s="596"/>
      <c r="G33" s="596"/>
      <c r="H33" s="24"/>
      <c r="I33" s="24"/>
      <c r="J33" s="24"/>
      <c r="K33" s="596"/>
      <c r="L33" s="596"/>
      <c r="M33" s="596"/>
      <c r="N33" s="596"/>
      <c r="O33" s="596"/>
      <c r="P33" s="596"/>
      <c r="Q33" s="24"/>
    </row>
    <row r="34" spans="1:17">
      <c r="A34" s="23"/>
      <c r="B34" s="24"/>
      <c r="C34" s="596"/>
      <c r="D34" s="596"/>
      <c r="E34" s="24"/>
      <c r="F34" s="596"/>
      <c r="G34" s="596"/>
      <c r="H34" s="24"/>
      <c r="I34" s="24"/>
      <c r="J34" s="24"/>
      <c r="K34" s="596"/>
      <c r="L34" s="596"/>
      <c r="M34" s="596"/>
      <c r="N34" s="596"/>
      <c r="O34" s="596"/>
      <c r="P34" s="596"/>
      <c r="Q34" s="24"/>
    </row>
    <row r="35" spans="1:17">
      <c r="A35" s="23"/>
      <c r="B35" s="24"/>
      <c r="C35" s="596"/>
      <c r="D35" s="596"/>
      <c r="E35" s="24"/>
      <c r="F35" s="596"/>
      <c r="G35" s="596"/>
      <c r="H35" s="24"/>
      <c r="I35" s="24"/>
      <c r="J35" s="24"/>
      <c r="K35" s="596"/>
      <c r="L35" s="596"/>
      <c r="M35" s="596"/>
      <c r="N35" s="596"/>
      <c r="O35" s="596"/>
      <c r="P35" s="596"/>
      <c r="Q35" s="24"/>
    </row>
    <row r="36" spans="1:17">
      <c r="A36" s="23"/>
      <c r="B36" s="24"/>
      <c r="C36" s="596"/>
      <c r="D36" s="596"/>
      <c r="E36" s="24"/>
      <c r="F36" s="596"/>
      <c r="G36" s="596"/>
      <c r="H36" s="24"/>
      <c r="I36" s="24"/>
      <c r="J36" s="24"/>
      <c r="K36" s="596"/>
      <c r="L36" s="596"/>
      <c r="M36" s="596"/>
      <c r="N36" s="596"/>
      <c r="O36" s="596"/>
      <c r="P36" s="596"/>
      <c r="Q36" s="24"/>
    </row>
    <row r="37" spans="1:17">
      <c r="A37" s="23"/>
      <c r="B37" s="24"/>
      <c r="C37" s="596"/>
      <c r="D37" s="596"/>
      <c r="E37" s="24"/>
      <c r="F37" s="596"/>
      <c r="G37" s="596"/>
      <c r="H37" s="24"/>
      <c r="I37" s="24"/>
      <c r="J37" s="24"/>
      <c r="K37" s="596"/>
      <c r="L37" s="596"/>
      <c r="M37" s="596"/>
      <c r="N37" s="596"/>
      <c r="O37" s="596"/>
      <c r="P37" s="596"/>
      <c r="Q37" s="24"/>
    </row>
    <row r="38" spans="1:17" ht="13.5" thickBot="1">
      <c r="A38" s="108" t="s">
        <v>67</v>
      </c>
    </row>
    <row r="39" spans="1:17" ht="17.25" customHeight="1">
      <c r="A39" s="624" t="s">
        <v>68</v>
      </c>
      <c r="B39" s="626" t="s">
        <v>69</v>
      </c>
      <c r="C39" s="627"/>
      <c r="D39" s="627"/>
      <c r="E39" s="627"/>
      <c r="F39" s="627"/>
      <c r="G39" s="627"/>
      <c r="H39" s="628"/>
      <c r="I39" s="636" t="s">
        <v>70</v>
      </c>
      <c r="J39" s="636"/>
      <c r="K39" s="636"/>
      <c r="L39" s="636"/>
      <c r="M39" s="636"/>
      <c r="N39" s="636"/>
      <c r="O39" s="636"/>
      <c r="P39" s="289" t="s">
        <v>71</v>
      </c>
      <c r="Q39" s="289"/>
    </row>
    <row r="40" spans="1:17" ht="17.25" customHeight="1">
      <c r="A40" s="625"/>
      <c r="B40" s="631" t="s">
        <v>72</v>
      </c>
      <c r="C40" s="637" t="s">
        <v>73</v>
      </c>
      <c r="D40" s="638"/>
      <c r="E40" s="115"/>
      <c r="F40" s="631" t="s">
        <v>72</v>
      </c>
      <c r="G40" s="639" t="s">
        <v>74</v>
      </c>
      <c r="H40" s="639"/>
      <c r="I40" s="631" t="s">
        <v>72</v>
      </c>
      <c r="J40" s="640" t="s">
        <v>73</v>
      </c>
      <c r="K40" s="641"/>
      <c r="L40" s="642"/>
      <c r="M40" s="643" t="s">
        <v>72</v>
      </c>
      <c r="N40" s="639" t="s">
        <v>74</v>
      </c>
      <c r="O40" s="639"/>
      <c r="P40" s="114" t="s">
        <v>75</v>
      </c>
      <c r="Q40" s="114"/>
    </row>
    <row r="41" spans="1:17" ht="17.25" customHeight="1">
      <c r="A41" s="625"/>
      <c r="B41" s="631"/>
      <c r="C41" s="116" t="s">
        <v>72</v>
      </c>
      <c r="D41" s="116" t="s">
        <v>76</v>
      </c>
      <c r="E41" s="116"/>
      <c r="F41" s="631"/>
      <c r="G41" s="116" t="s">
        <v>72</v>
      </c>
      <c r="H41" s="116" t="s">
        <v>76</v>
      </c>
      <c r="I41" s="631"/>
      <c r="J41" s="116" t="s">
        <v>72</v>
      </c>
      <c r="K41" s="640" t="s">
        <v>76</v>
      </c>
      <c r="L41" s="642"/>
      <c r="M41" s="643"/>
      <c r="N41" s="117" t="s">
        <v>72</v>
      </c>
      <c r="O41" s="117" t="s">
        <v>76</v>
      </c>
      <c r="P41" s="631"/>
      <c r="Q41" s="631"/>
    </row>
    <row r="42" spans="1:17" ht="17.25" customHeight="1" thickBot="1">
      <c r="A42" s="287"/>
      <c r="B42" s="288"/>
      <c r="C42" s="288"/>
      <c r="D42" s="288"/>
      <c r="E42" s="288"/>
      <c r="F42" s="288"/>
      <c r="G42" s="288"/>
      <c r="H42" s="288"/>
      <c r="I42" s="288"/>
      <c r="J42" s="288"/>
      <c r="K42" s="633"/>
      <c r="L42" s="634"/>
      <c r="M42" s="288"/>
      <c r="N42" s="288"/>
      <c r="O42" s="288"/>
      <c r="P42" s="635"/>
      <c r="Q42" s="635"/>
    </row>
    <row r="43" spans="1:17" ht="4.3499999999999996" customHeight="1"/>
    <row r="44" spans="1:17" ht="14.25">
      <c r="A44" s="343" t="s">
        <v>205</v>
      </c>
      <c r="B44" s="343"/>
      <c r="C44" s="644"/>
      <c r="D44" s="644"/>
      <c r="E44" s="105"/>
      <c r="F44" s="20"/>
      <c r="G44" s="20"/>
      <c r="H44" s="4"/>
      <c r="I44" s="632"/>
      <c r="J44" s="632"/>
      <c r="K44" s="632"/>
      <c r="L44" s="632"/>
      <c r="M44" s="4"/>
      <c r="N44" s="4"/>
      <c r="O44" s="4"/>
      <c r="P44" s="4"/>
      <c r="Q44" s="118"/>
    </row>
    <row r="45" spans="1:17" ht="14.25">
      <c r="A45" s="343" t="s">
        <v>9</v>
      </c>
      <c r="B45" s="343"/>
      <c r="C45" s="644"/>
      <c r="D45" s="644"/>
      <c r="E45" s="105"/>
      <c r="F45" s="2"/>
      <c r="G45" s="2"/>
      <c r="H45" s="2"/>
      <c r="I45" s="632" t="s">
        <v>43</v>
      </c>
      <c r="J45" s="632"/>
      <c r="K45" s="632"/>
      <c r="L45" s="632"/>
      <c r="M45" s="632"/>
      <c r="N45" s="632"/>
      <c r="O45" s="4"/>
      <c r="P45" s="4"/>
      <c r="Q45" s="118"/>
    </row>
    <row r="46" spans="1:17" ht="14.25">
      <c r="A46" s="146" t="s">
        <v>206</v>
      </c>
      <c r="B46" s="146"/>
      <c r="C46" s="434"/>
      <c r="D46" s="434"/>
      <c r="E46" s="119"/>
      <c r="F46" s="2"/>
      <c r="G46" s="2"/>
      <c r="I46" s="632" t="s">
        <v>2</v>
      </c>
      <c r="J46" s="632"/>
      <c r="K46" s="632"/>
      <c r="L46" s="632"/>
      <c r="M46" s="632"/>
      <c r="N46" s="632"/>
    </row>
  </sheetData>
  <sheetProtection algorithmName="SHA-512" hashValue="AvoOYT9QY2AI2lNtB91LhdL5DYCcWF5+ghL4Fc0yW7e72RcySNudClwoEBc/CBFXbZOWLkidYeU3biMak3aprQ==" saltValue="Eax9uDMNiBXFPC/bqa97lw==" spinCount="100000" sheet="1" objects="1" scenarios="1" insertRows="0"/>
  <mergeCells count="204">
    <mergeCell ref="P41:Q41"/>
    <mergeCell ref="I46:N46"/>
    <mergeCell ref="K42:L42"/>
    <mergeCell ref="P42:Q42"/>
    <mergeCell ref="I44:L44"/>
    <mergeCell ref="I39:O39"/>
    <mergeCell ref="B40:B41"/>
    <mergeCell ref="C40:D40"/>
    <mergeCell ref="F40:F41"/>
    <mergeCell ref="G40:H40"/>
    <mergeCell ref="I40:I41"/>
    <mergeCell ref="J40:L40"/>
    <mergeCell ref="I45:N45"/>
    <mergeCell ref="M40:M41"/>
    <mergeCell ref="N40:O40"/>
    <mergeCell ref="K41:L41"/>
    <mergeCell ref="A44:B44"/>
    <mergeCell ref="A45:B45"/>
    <mergeCell ref="C46:D46"/>
    <mergeCell ref="C45:D45"/>
    <mergeCell ref="C44:D44"/>
    <mergeCell ref="M34:N34"/>
    <mergeCell ref="O34:P34"/>
    <mergeCell ref="C36:D36"/>
    <mergeCell ref="F36:G36"/>
    <mergeCell ref="K36:L36"/>
    <mergeCell ref="M36:N36"/>
    <mergeCell ref="O36:P36"/>
    <mergeCell ref="C37:D37"/>
    <mergeCell ref="F37:G37"/>
    <mergeCell ref="K37:L37"/>
    <mergeCell ref="M37:N37"/>
    <mergeCell ref="O37:P37"/>
    <mergeCell ref="C34:D34"/>
    <mergeCell ref="F34:G34"/>
    <mergeCell ref="K27:L27"/>
    <mergeCell ref="M27:N27"/>
    <mergeCell ref="O27:P27"/>
    <mergeCell ref="C31:D31"/>
    <mergeCell ref="F31:G31"/>
    <mergeCell ref="K31:L31"/>
    <mergeCell ref="M31:N31"/>
    <mergeCell ref="O31:P31"/>
    <mergeCell ref="C35:D35"/>
    <mergeCell ref="F35:G35"/>
    <mergeCell ref="K35:L35"/>
    <mergeCell ref="M35:N35"/>
    <mergeCell ref="O35:P35"/>
    <mergeCell ref="C30:D30"/>
    <mergeCell ref="F30:G30"/>
    <mergeCell ref="K30:L30"/>
    <mergeCell ref="M30:N30"/>
    <mergeCell ref="O30:P30"/>
    <mergeCell ref="C32:D32"/>
    <mergeCell ref="F32:G32"/>
    <mergeCell ref="K32:L32"/>
    <mergeCell ref="M32:N32"/>
    <mergeCell ref="O32:P32"/>
    <mergeCell ref="K34:L34"/>
    <mergeCell ref="K24:L24"/>
    <mergeCell ref="M24:N24"/>
    <mergeCell ref="O24:P24"/>
    <mergeCell ref="C25:D25"/>
    <mergeCell ref="F25:G25"/>
    <mergeCell ref="K25:L25"/>
    <mergeCell ref="M25:N25"/>
    <mergeCell ref="O25:P25"/>
    <mergeCell ref="C26:D26"/>
    <mergeCell ref="F26:G26"/>
    <mergeCell ref="K26:L26"/>
    <mergeCell ref="M26:N26"/>
    <mergeCell ref="O26:P26"/>
    <mergeCell ref="C24:D24"/>
    <mergeCell ref="F24:G24"/>
    <mergeCell ref="C22:D22"/>
    <mergeCell ref="F22:G22"/>
    <mergeCell ref="K22:L22"/>
    <mergeCell ref="M22:N22"/>
    <mergeCell ref="O22:P22"/>
    <mergeCell ref="C23:D23"/>
    <mergeCell ref="F23:G23"/>
    <mergeCell ref="K23:L23"/>
    <mergeCell ref="M23:N23"/>
    <mergeCell ref="O23:P23"/>
    <mergeCell ref="O19:P19"/>
    <mergeCell ref="C20:D20"/>
    <mergeCell ref="F20:G20"/>
    <mergeCell ref="K20:L20"/>
    <mergeCell ref="M20:N20"/>
    <mergeCell ref="O20:P20"/>
    <mergeCell ref="K21:L21"/>
    <mergeCell ref="M21:N21"/>
    <mergeCell ref="O21:P21"/>
    <mergeCell ref="C21:D21"/>
    <mergeCell ref="F21:G21"/>
    <mergeCell ref="C19:D19"/>
    <mergeCell ref="F19:G19"/>
    <mergeCell ref="K19:L19"/>
    <mergeCell ref="M19:N19"/>
    <mergeCell ref="O16:P16"/>
    <mergeCell ref="C17:D17"/>
    <mergeCell ref="F17:G17"/>
    <mergeCell ref="K17:L17"/>
    <mergeCell ref="M17:N17"/>
    <mergeCell ref="O17:P17"/>
    <mergeCell ref="K18:L18"/>
    <mergeCell ref="M18:N18"/>
    <mergeCell ref="O18:P18"/>
    <mergeCell ref="C18:D18"/>
    <mergeCell ref="F18:G18"/>
    <mergeCell ref="C16:D16"/>
    <mergeCell ref="F16:G16"/>
    <mergeCell ref="K16:L16"/>
    <mergeCell ref="M16:N16"/>
    <mergeCell ref="O13:P13"/>
    <mergeCell ref="C14:D14"/>
    <mergeCell ref="F14:G14"/>
    <mergeCell ref="K14:L14"/>
    <mergeCell ref="M14:N14"/>
    <mergeCell ref="O14:P14"/>
    <mergeCell ref="C13:D13"/>
    <mergeCell ref="K15:L15"/>
    <mergeCell ref="M15:N15"/>
    <mergeCell ref="O15:P15"/>
    <mergeCell ref="F13:G13"/>
    <mergeCell ref="C15:D15"/>
    <mergeCell ref="F15:G15"/>
    <mergeCell ref="K13:L13"/>
    <mergeCell ref="M13:N13"/>
    <mergeCell ref="C27:D27"/>
    <mergeCell ref="F27:G27"/>
    <mergeCell ref="A39:A41"/>
    <mergeCell ref="B39:H39"/>
    <mergeCell ref="C33:D33"/>
    <mergeCell ref="F33:G33"/>
    <mergeCell ref="C28:D28"/>
    <mergeCell ref="C29:D29"/>
    <mergeCell ref="F28:G28"/>
    <mergeCell ref="F29:G29"/>
    <mergeCell ref="K33:L33"/>
    <mergeCell ref="M33:N33"/>
    <mergeCell ref="O33:P33"/>
    <mergeCell ref="M29:N29"/>
    <mergeCell ref="O28:P28"/>
    <mergeCell ref="O29:P29"/>
    <mergeCell ref="K28:L28"/>
    <mergeCell ref="K29:L29"/>
    <mergeCell ref="M28:N28"/>
    <mergeCell ref="A1:B1"/>
    <mergeCell ref="N3:O3"/>
    <mergeCell ref="N2:O2"/>
    <mergeCell ref="N1:O1"/>
    <mergeCell ref="Q6:Q7"/>
    <mergeCell ref="K6:P6"/>
    <mergeCell ref="K7:L7"/>
    <mergeCell ref="M7:N7"/>
    <mergeCell ref="O7:P7"/>
    <mergeCell ref="A2:B2"/>
    <mergeCell ref="A5:D5"/>
    <mergeCell ref="E5:J5"/>
    <mergeCell ref="A6:A7"/>
    <mergeCell ref="B6:B7"/>
    <mergeCell ref="C6:D7"/>
    <mergeCell ref="E6:E7"/>
    <mergeCell ref="F6:G7"/>
    <mergeCell ref="H6:J6"/>
    <mergeCell ref="C1:E1"/>
    <mergeCell ref="C3:D3"/>
    <mergeCell ref="A3:B3"/>
    <mergeCell ref="O11:P11"/>
    <mergeCell ref="C12:D12"/>
    <mergeCell ref="F12:G12"/>
    <mergeCell ref="K12:L12"/>
    <mergeCell ref="M12:N12"/>
    <mergeCell ref="O12:P12"/>
    <mergeCell ref="I1:M1"/>
    <mergeCell ref="F1:H1"/>
    <mergeCell ref="K5:Q5"/>
    <mergeCell ref="K10:L10"/>
    <mergeCell ref="M10:N10"/>
    <mergeCell ref="O10:P10"/>
    <mergeCell ref="P1:Q1"/>
    <mergeCell ref="P2:Q2"/>
    <mergeCell ref="P3:Q3"/>
    <mergeCell ref="K8:L8"/>
    <mergeCell ref="M8:N8"/>
    <mergeCell ref="O8:P8"/>
    <mergeCell ref="K9:L9"/>
    <mergeCell ref="M9:N9"/>
    <mergeCell ref="O9:P9"/>
    <mergeCell ref="C11:D11"/>
    <mergeCell ref="F11:G11"/>
    <mergeCell ref="C9:D9"/>
    <mergeCell ref="K11:L11"/>
    <mergeCell ref="M11:N11"/>
    <mergeCell ref="F9:G9"/>
    <mergeCell ref="F3:H3"/>
    <mergeCell ref="J2:M2"/>
    <mergeCell ref="J3:M3"/>
    <mergeCell ref="C2:H2"/>
    <mergeCell ref="C10:D10"/>
    <mergeCell ref="F10:G10"/>
    <mergeCell ref="C8:D8"/>
    <mergeCell ref="F8:G8"/>
  </mergeCells>
  <pageMargins left="0.22208333333333333" right="0.36029411764705882" top="0.96470588235294119" bottom="0.6588235294117647" header="6.8382352941176477E-2" footer="0.31458333333333333"/>
  <pageSetup scale="84" fitToHeight="0" orientation="landscape" r:id="rId1"/>
  <headerFooter>
    <oddHeader>&amp;L&amp;G&amp;R&amp;"Arial Narrow,Normal"&amp;9EVALUACION EXTERNA INDIRECTA DEL DESEMPEÑO 
FO-GS-00
14-02-2018
V. 01</oddHeader>
    <oddFooter>&amp;CCarrera 21 N° 8-32, Cod. Postal 850001, Tel. 6336339 Ext. 214, Yopal, Casanare
www.casanare.gov.co -  salud@casanare.gov.co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M73"/>
  <sheetViews>
    <sheetView view="pageLayout" topLeftCell="A45" zoomScale="85" zoomScaleNormal="70" zoomScalePageLayoutView="85" workbookViewId="0">
      <selection activeCell="J66" sqref="J66:O68"/>
    </sheetView>
  </sheetViews>
  <sheetFormatPr baseColWidth="10" defaultColWidth="4.85546875" defaultRowHeight="12.75"/>
  <cols>
    <col min="1" max="1" width="2.42578125" style="317" customWidth="1"/>
    <col min="2" max="4" width="2" style="317" customWidth="1"/>
    <col min="5" max="5" width="3.85546875" style="317" customWidth="1"/>
    <col min="6" max="6" width="1" style="317" customWidth="1"/>
    <col min="7" max="7" width="3.85546875" style="317" customWidth="1"/>
    <col min="8" max="8" width="1" style="317" customWidth="1"/>
    <col min="9" max="9" width="3.85546875" style="317" customWidth="1"/>
    <col min="10" max="12" width="2.42578125" style="317" customWidth="1"/>
    <col min="13" max="15" width="2" style="317" customWidth="1"/>
    <col min="16" max="16" width="4.7109375" style="317" customWidth="1"/>
    <col min="17" max="17" width="1" style="317" customWidth="1"/>
    <col min="18" max="18" width="4.7109375" style="317" customWidth="1"/>
    <col min="19" max="19" width="1" style="317" customWidth="1"/>
    <col min="20" max="20" width="4.7109375" style="317" customWidth="1"/>
    <col min="21" max="23" width="2.42578125" style="317" customWidth="1"/>
    <col min="24" max="26" width="2" style="317" customWidth="1"/>
    <col min="27" max="27" width="4.7109375" style="317" customWidth="1"/>
    <col min="28" max="28" width="1" style="317" customWidth="1"/>
    <col min="29" max="29" width="4.7109375" style="317" customWidth="1"/>
    <col min="30" max="30" width="1" style="317" customWidth="1"/>
    <col min="31" max="31" width="4.7109375" style="317" customWidth="1"/>
    <col min="32" max="33" width="2.42578125" style="317" customWidth="1"/>
    <col min="34" max="34" width="4.7109375" style="317" customWidth="1"/>
    <col min="35" max="35" width="5.7109375" style="317" customWidth="1"/>
    <col min="36" max="36" width="5.85546875" style="317" customWidth="1"/>
    <col min="37" max="37" width="5.140625" style="317" customWidth="1"/>
    <col min="38" max="38" width="4.42578125" style="317" customWidth="1"/>
    <col min="39" max="39" width="5.140625" style="317" customWidth="1"/>
    <col min="40" max="41" width="1.140625" style="290" customWidth="1"/>
    <col min="42" max="16384" width="4.85546875" style="290"/>
  </cols>
  <sheetData>
    <row r="1" spans="1:39" ht="21" customHeight="1">
      <c r="A1" s="653" t="s">
        <v>208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  <c r="Q1" s="650"/>
      <c r="R1" s="650"/>
      <c r="S1" s="650"/>
      <c r="T1" s="650"/>
      <c r="U1" s="650"/>
      <c r="V1" s="650"/>
      <c r="W1" s="650"/>
      <c r="X1" s="650"/>
      <c r="Y1" s="650"/>
      <c r="Z1" s="650"/>
      <c r="AA1" s="650"/>
      <c r="AB1" s="650"/>
      <c r="AC1" s="650"/>
      <c r="AD1" s="650"/>
      <c r="AE1" s="650"/>
      <c r="AF1" s="650"/>
      <c r="AG1" s="666" t="s">
        <v>207</v>
      </c>
      <c r="AH1" s="666"/>
      <c r="AI1" s="666"/>
      <c r="AJ1" s="666"/>
      <c r="AK1" s="667"/>
      <c r="AL1" s="667"/>
      <c r="AM1" s="667"/>
    </row>
    <row r="2" spans="1:39" ht="18" customHeight="1">
      <c r="A2" s="653" t="s">
        <v>77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  <c r="O2" s="653"/>
      <c r="P2" s="653"/>
      <c r="Q2" s="650"/>
      <c r="R2" s="650"/>
      <c r="S2" s="650"/>
      <c r="T2" s="650"/>
      <c r="U2" s="650"/>
      <c r="V2" s="650"/>
      <c r="W2" s="650"/>
      <c r="X2" s="650"/>
      <c r="Y2" s="650"/>
      <c r="Z2" s="650"/>
      <c r="AA2" s="650"/>
      <c r="AB2" s="650"/>
      <c r="AC2" s="650"/>
      <c r="AD2" s="650"/>
      <c r="AE2" s="650"/>
      <c r="AF2" s="650"/>
      <c r="AG2" s="668" t="s">
        <v>213</v>
      </c>
      <c r="AH2" s="668"/>
      <c r="AI2" s="668"/>
      <c r="AJ2" s="668"/>
      <c r="AK2" s="667" t="s">
        <v>285</v>
      </c>
      <c r="AL2" s="667"/>
      <c r="AM2" s="667"/>
    </row>
    <row r="3" spans="1:39" ht="24" customHeight="1">
      <c r="A3" s="653" t="s">
        <v>78</v>
      </c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653"/>
      <c r="P3" s="653"/>
      <c r="Q3" s="650"/>
      <c r="R3" s="650"/>
      <c r="S3" s="650"/>
      <c r="T3" s="650"/>
      <c r="U3" s="650"/>
      <c r="V3" s="650"/>
      <c r="W3" s="650"/>
      <c r="X3" s="650"/>
      <c r="Y3" s="650"/>
      <c r="Z3" s="650"/>
      <c r="AA3" s="650"/>
      <c r="AB3" s="650"/>
      <c r="AC3" s="650"/>
      <c r="AD3" s="650"/>
      <c r="AE3" s="650"/>
      <c r="AF3" s="650"/>
      <c r="AG3" s="650"/>
      <c r="AH3" s="656" t="s">
        <v>219</v>
      </c>
      <c r="AI3" s="656" t="s">
        <v>79</v>
      </c>
      <c r="AJ3" s="656" t="s">
        <v>80</v>
      </c>
      <c r="AK3" s="656" t="s">
        <v>81</v>
      </c>
      <c r="AL3" s="656" t="s">
        <v>82</v>
      </c>
      <c r="AM3" s="656" t="s">
        <v>83</v>
      </c>
    </row>
    <row r="4" spans="1:39" ht="24" customHeight="1">
      <c r="A4" s="653" t="s">
        <v>212</v>
      </c>
      <c r="B4" s="653"/>
      <c r="C4" s="653"/>
      <c r="D4" s="653"/>
      <c r="E4" s="653"/>
      <c r="F4" s="653"/>
      <c r="G4" s="653"/>
      <c r="H4" s="653"/>
      <c r="I4" s="653"/>
      <c r="J4" s="653"/>
      <c r="K4" s="653"/>
      <c r="L4" s="653"/>
      <c r="M4" s="653"/>
      <c r="N4" s="653"/>
      <c r="O4" s="653"/>
      <c r="P4" s="653"/>
      <c r="Q4" s="650"/>
      <c r="R4" s="650"/>
      <c r="S4" s="650"/>
      <c r="T4" s="650"/>
      <c r="U4" s="650"/>
      <c r="V4" s="650"/>
      <c r="W4" s="650"/>
      <c r="X4" s="650"/>
      <c r="Y4" s="650"/>
      <c r="Z4" s="650"/>
      <c r="AA4" s="650"/>
      <c r="AB4" s="650"/>
      <c r="AC4" s="650"/>
      <c r="AD4" s="650"/>
      <c r="AE4" s="650"/>
      <c r="AF4" s="650"/>
      <c r="AG4" s="650"/>
      <c r="AH4" s="656"/>
      <c r="AI4" s="656"/>
      <c r="AJ4" s="656"/>
      <c r="AK4" s="656"/>
      <c r="AL4" s="656"/>
      <c r="AM4" s="656"/>
    </row>
    <row r="5" spans="1:39" ht="24" customHeight="1">
      <c r="A5" s="653" t="s">
        <v>84</v>
      </c>
      <c r="B5" s="653"/>
      <c r="C5" s="653"/>
      <c r="D5" s="653"/>
      <c r="E5" s="653"/>
      <c r="F5" s="653"/>
      <c r="G5" s="653"/>
      <c r="H5" s="653"/>
      <c r="I5" s="653"/>
      <c r="J5" s="653"/>
      <c r="K5" s="653"/>
      <c r="L5" s="653"/>
      <c r="M5" s="653"/>
      <c r="N5" s="653"/>
      <c r="O5" s="653"/>
      <c r="P5" s="653"/>
      <c r="Q5" s="650"/>
      <c r="R5" s="650"/>
      <c r="S5" s="650"/>
      <c r="T5" s="650"/>
      <c r="U5" s="650"/>
      <c r="V5" s="650"/>
      <c r="W5" s="650"/>
      <c r="X5" s="650"/>
      <c r="Y5" s="650"/>
      <c r="Z5" s="650"/>
      <c r="AA5" s="650"/>
      <c r="AB5" s="650"/>
      <c r="AC5" s="650"/>
      <c r="AD5" s="650"/>
      <c r="AE5" s="650"/>
      <c r="AF5" s="650"/>
      <c r="AG5" s="650"/>
      <c r="AH5" s="656"/>
      <c r="AI5" s="656"/>
      <c r="AJ5" s="656"/>
      <c r="AK5" s="656"/>
      <c r="AL5" s="656"/>
      <c r="AM5" s="656"/>
    </row>
    <row r="6" spans="1:39" ht="24" customHeight="1">
      <c r="A6" s="653" t="s">
        <v>209</v>
      </c>
      <c r="B6" s="653"/>
      <c r="C6" s="653"/>
      <c r="D6" s="653"/>
      <c r="E6" s="653"/>
      <c r="F6" s="653"/>
      <c r="G6" s="653"/>
      <c r="H6" s="653"/>
      <c r="I6" s="653"/>
      <c r="J6" s="653"/>
      <c r="K6" s="653"/>
      <c r="L6" s="653"/>
      <c r="M6" s="653"/>
      <c r="N6" s="653"/>
      <c r="O6" s="653"/>
      <c r="P6" s="653"/>
      <c r="Q6" s="652"/>
      <c r="R6" s="652"/>
      <c r="S6" s="652"/>
      <c r="T6" s="652"/>
      <c r="U6" s="652"/>
      <c r="V6" s="652"/>
      <c r="W6" s="652"/>
      <c r="X6" s="652"/>
      <c r="Y6" s="652"/>
      <c r="Z6" s="652"/>
      <c r="AA6" s="650" t="s">
        <v>210</v>
      </c>
      <c r="AB6" s="650"/>
      <c r="AC6" s="650"/>
      <c r="AD6" s="650"/>
      <c r="AE6" s="650" t="s">
        <v>211</v>
      </c>
      <c r="AF6" s="650"/>
      <c r="AG6" s="650"/>
      <c r="AH6" s="656"/>
      <c r="AI6" s="656"/>
      <c r="AJ6" s="656"/>
      <c r="AK6" s="656"/>
      <c r="AL6" s="656"/>
      <c r="AM6" s="656"/>
    </row>
    <row r="7" spans="1:39" ht="24" customHeight="1">
      <c r="A7" s="653" t="s">
        <v>85</v>
      </c>
      <c r="B7" s="653"/>
      <c r="C7" s="653"/>
      <c r="D7" s="653"/>
      <c r="E7" s="653"/>
      <c r="F7" s="653"/>
      <c r="G7" s="653"/>
      <c r="H7" s="653"/>
      <c r="I7" s="653"/>
      <c r="J7" s="653"/>
      <c r="K7" s="653"/>
      <c r="L7" s="653"/>
      <c r="M7" s="653"/>
      <c r="N7" s="653"/>
      <c r="O7" s="653"/>
      <c r="P7" s="653"/>
      <c r="Q7" s="650"/>
      <c r="R7" s="650"/>
      <c r="S7" s="650"/>
      <c r="T7" s="650"/>
      <c r="U7" s="650"/>
      <c r="V7" s="650"/>
      <c r="W7" s="651"/>
      <c r="X7" s="651"/>
      <c r="Y7" s="651"/>
      <c r="Z7" s="651"/>
      <c r="AA7" s="651"/>
      <c r="AB7" s="651"/>
      <c r="AC7" s="651"/>
      <c r="AD7" s="651"/>
      <c r="AE7" s="651"/>
      <c r="AF7" s="651"/>
      <c r="AG7" s="651"/>
      <c r="AH7" s="656"/>
      <c r="AI7" s="656"/>
      <c r="AJ7" s="656"/>
      <c r="AK7" s="656"/>
      <c r="AL7" s="656"/>
      <c r="AM7" s="656"/>
    </row>
    <row r="8" spans="1:39" ht="15" customHeight="1">
      <c r="A8" s="657" t="s">
        <v>86</v>
      </c>
      <c r="B8" s="657"/>
      <c r="C8" s="657"/>
      <c r="D8" s="657"/>
      <c r="E8" s="657"/>
      <c r="F8" s="657"/>
      <c r="G8" s="657"/>
      <c r="H8" s="657"/>
      <c r="I8" s="657"/>
      <c r="J8" s="657"/>
      <c r="K8" s="657"/>
      <c r="L8" s="657" t="s">
        <v>87</v>
      </c>
      <c r="M8" s="657"/>
      <c r="N8" s="657"/>
      <c r="O8" s="657"/>
      <c r="P8" s="657"/>
      <c r="Q8" s="657"/>
      <c r="R8" s="657"/>
      <c r="S8" s="657"/>
      <c r="T8" s="657"/>
      <c r="U8" s="657"/>
      <c r="V8" s="657"/>
      <c r="W8" s="657" t="s">
        <v>88</v>
      </c>
      <c r="X8" s="657"/>
      <c r="Y8" s="657"/>
      <c r="Z8" s="657"/>
      <c r="AA8" s="657"/>
      <c r="AB8" s="657"/>
      <c r="AC8" s="657"/>
      <c r="AD8" s="657"/>
      <c r="AE8" s="657"/>
      <c r="AF8" s="657"/>
      <c r="AG8" s="657"/>
      <c r="AH8" s="656"/>
      <c r="AI8" s="656"/>
      <c r="AJ8" s="656"/>
      <c r="AK8" s="656"/>
      <c r="AL8" s="656"/>
      <c r="AM8" s="656"/>
    </row>
    <row r="9" spans="1:39" ht="15.75" customHeight="1">
      <c r="A9" s="657"/>
      <c r="B9" s="657"/>
      <c r="C9" s="657"/>
      <c r="D9" s="657"/>
      <c r="E9" s="657"/>
      <c r="F9" s="657"/>
      <c r="G9" s="657"/>
      <c r="H9" s="657"/>
      <c r="I9" s="657"/>
      <c r="J9" s="657"/>
      <c r="K9" s="657"/>
      <c r="L9" s="657"/>
      <c r="M9" s="657"/>
      <c r="N9" s="657"/>
      <c r="O9" s="657"/>
      <c r="P9" s="657"/>
      <c r="Q9" s="657"/>
      <c r="R9" s="657"/>
      <c r="S9" s="657"/>
      <c r="T9" s="657"/>
      <c r="U9" s="657"/>
      <c r="V9" s="657"/>
      <c r="W9" s="657"/>
      <c r="X9" s="657"/>
      <c r="Y9" s="657"/>
      <c r="Z9" s="657"/>
      <c r="AA9" s="657"/>
      <c r="AB9" s="657"/>
      <c r="AC9" s="657"/>
      <c r="AD9" s="657"/>
      <c r="AE9" s="657"/>
      <c r="AF9" s="657"/>
      <c r="AG9" s="657"/>
      <c r="AH9" s="656"/>
      <c r="AI9" s="656"/>
      <c r="AJ9" s="656"/>
      <c r="AK9" s="656"/>
      <c r="AL9" s="656"/>
      <c r="AM9" s="656"/>
    </row>
    <row r="10" spans="1:39" ht="8.4499999999999993" customHeight="1" thickBot="1">
      <c r="A10" s="291"/>
      <c r="B10" s="292"/>
      <c r="C10" s="292"/>
      <c r="D10" s="292"/>
      <c r="E10" s="292"/>
      <c r="F10" s="292"/>
      <c r="G10" s="292"/>
      <c r="H10" s="292"/>
      <c r="I10" s="292"/>
      <c r="J10" s="292"/>
      <c r="K10" s="293"/>
      <c r="L10" s="291"/>
      <c r="M10" s="292"/>
      <c r="N10" s="292"/>
      <c r="O10" s="292"/>
      <c r="P10" s="292"/>
      <c r="Q10" s="292"/>
      <c r="R10" s="292"/>
      <c r="S10" s="292"/>
      <c r="T10" s="292"/>
      <c r="U10" s="292"/>
      <c r="V10" s="293"/>
      <c r="W10" s="291"/>
      <c r="X10" s="292"/>
      <c r="Y10" s="292"/>
      <c r="Z10" s="292"/>
      <c r="AA10" s="292"/>
      <c r="AB10" s="292"/>
      <c r="AC10" s="292"/>
      <c r="AD10" s="292"/>
      <c r="AE10" s="292"/>
      <c r="AF10" s="292"/>
      <c r="AG10" s="293"/>
      <c r="AH10" s="677"/>
      <c r="AI10" s="677"/>
      <c r="AJ10" s="677"/>
      <c r="AK10" s="677"/>
      <c r="AL10" s="677"/>
      <c r="AM10" s="677"/>
    </row>
    <row r="11" spans="1:39" ht="8.4499999999999993" customHeight="1" thickBot="1">
      <c r="A11" s="294"/>
      <c r="B11" s="660"/>
      <c r="C11" s="661"/>
      <c r="D11" s="295"/>
      <c r="E11" s="296"/>
      <c r="F11" s="296"/>
      <c r="G11" s="296"/>
      <c r="H11" s="296"/>
      <c r="I11" s="296"/>
      <c r="J11" s="297"/>
      <c r="K11" s="298"/>
      <c r="L11" s="294"/>
      <c r="M11" s="660"/>
      <c r="N11" s="661"/>
      <c r="O11" s="295"/>
      <c r="P11" s="296"/>
      <c r="Q11" s="296"/>
      <c r="R11" s="296"/>
      <c r="S11" s="296"/>
      <c r="T11" s="296"/>
      <c r="U11" s="297"/>
      <c r="V11" s="298"/>
      <c r="W11" s="294"/>
      <c r="X11" s="660"/>
      <c r="Y11" s="661"/>
      <c r="Z11" s="295"/>
      <c r="AA11" s="296"/>
      <c r="AB11" s="296"/>
      <c r="AC11" s="296"/>
      <c r="AD11" s="296"/>
      <c r="AE11" s="296"/>
      <c r="AF11" s="297"/>
      <c r="AG11" s="298"/>
      <c r="AH11" s="677"/>
      <c r="AI11" s="677"/>
      <c r="AJ11" s="677"/>
      <c r="AK11" s="677"/>
      <c r="AL11" s="677"/>
      <c r="AM11" s="677"/>
    </row>
    <row r="12" spans="1:39" ht="11.25" customHeight="1" thickBot="1">
      <c r="A12" s="294"/>
      <c r="B12" s="662"/>
      <c r="C12" s="663"/>
      <c r="D12" s="299"/>
      <c r="E12" s="318"/>
      <c r="F12" s="300"/>
      <c r="G12" s="318"/>
      <c r="H12" s="300"/>
      <c r="I12" s="318"/>
      <c r="J12" s="301"/>
      <c r="K12" s="298"/>
      <c r="L12" s="294"/>
      <c r="M12" s="662"/>
      <c r="N12" s="663"/>
      <c r="O12" s="299"/>
      <c r="P12" s="318"/>
      <c r="Q12" s="300"/>
      <c r="R12" s="318"/>
      <c r="S12" s="300"/>
      <c r="T12" s="318"/>
      <c r="U12" s="301"/>
      <c r="V12" s="298"/>
      <c r="W12" s="294"/>
      <c r="X12" s="662"/>
      <c r="Y12" s="663"/>
      <c r="Z12" s="299"/>
      <c r="AA12" s="318"/>
      <c r="AB12" s="300"/>
      <c r="AC12" s="318"/>
      <c r="AD12" s="300"/>
      <c r="AE12" s="318"/>
      <c r="AF12" s="301"/>
      <c r="AG12" s="298"/>
      <c r="AH12" s="677"/>
      <c r="AI12" s="677"/>
      <c r="AJ12" s="677"/>
      <c r="AK12" s="677"/>
      <c r="AL12" s="677"/>
      <c r="AM12" s="677"/>
    </row>
    <row r="13" spans="1:39" ht="3" customHeight="1">
      <c r="A13" s="294"/>
      <c r="B13" s="662"/>
      <c r="C13" s="663"/>
      <c r="D13" s="294"/>
      <c r="E13" s="300"/>
      <c r="F13" s="300"/>
      <c r="G13" s="300"/>
      <c r="H13" s="300"/>
      <c r="I13" s="300"/>
      <c r="J13" s="301"/>
      <c r="K13" s="298"/>
      <c r="L13" s="294"/>
      <c r="M13" s="662"/>
      <c r="N13" s="663"/>
      <c r="O13" s="294"/>
      <c r="P13" s="300"/>
      <c r="Q13" s="300"/>
      <c r="R13" s="300"/>
      <c r="S13" s="300"/>
      <c r="T13" s="300"/>
      <c r="U13" s="301"/>
      <c r="V13" s="298"/>
      <c r="W13" s="294"/>
      <c r="X13" s="662"/>
      <c r="Y13" s="663"/>
      <c r="Z13" s="294"/>
      <c r="AA13" s="300"/>
      <c r="AB13" s="300"/>
      <c r="AC13" s="300"/>
      <c r="AD13" s="300"/>
      <c r="AE13" s="300"/>
      <c r="AF13" s="301"/>
      <c r="AG13" s="298"/>
      <c r="AH13" s="677"/>
      <c r="AI13" s="677"/>
      <c r="AJ13" s="677"/>
      <c r="AK13" s="677"/>
      <c r="AL13" s="677"/>
      <c r="AM13" s="677"/>
    </row>
    <row r="14" spans="1:39" ht="8.4499999999999993" customHeight="1">
      <c r="A14" s="294"/>
      <c r="B14" s="662"/>
      <c r="C14" s="663"/>
      <c r="D14" s="294"/>
      <c r="E14" s="302"/>
      <c r="F14" s="300"/>
      <c r="G14" s="302"/>
      <c r="H14" s="300"/>
      <c r="I14" s="302"/>
      <c r="J14" s="301"/>
      <c r="K14" s="298"/>
      <c r="L14" s="294"/>
      <c r="M14" s="662"/>
      <c r="N14" s="663"/>
      <c r="O14" s="294"/>
      <c r="P14" s="302"/>
      <c r="Q14" s="300"/>
      <c r="R14" s="302"/>
      <c r="S14" s="300"/>
      <c r="T14" s="302"/>
      <c r="U14" s="301"/>
      <c r="V14" s="298"/>
      <c r="W14" s="294"/>
      <c r="X14" s="662"/>
      <c r="Y14" s="663"/>
      <c r="Z14" s="294"/>
      <c r="AA14" s="302"/>
      <c r="AB14" s="300"/>
      <c r="AC14" s="302"/>
      <c r="AD14" s="300"/>
      <c r="AE14" s="302"/>
      <c r="AF14" s="301"/>
      <c r="AG14" s="298"/>
      <c r="AH14" s="677"/>
      <c r="AI14" s="677"/>
      <c r="AJ14" s="677"/>
      <c r="AK14" s="677"/>
      <c r="AL14" s="677"/>
      <c r="AM14" s="677"/>
    </row>
    <row r="15" spans="1:39" ht="3" customHeight="1" thickBot="1">
      <c r="A15" s="294"/>
      <c r="B15" s="662"/>
      <c r="C15" s="663"/>
      <c r="D15" s="294"/>
      <c r="E15" s="300"/>
      <c r="F15" s="300"/>
      <c r="G15" s="300"/>
      <c r="H15" s="300"/>
      <c r="I15" s="300"/>
      <c r="J15" s="301"/>
      <c r="K15" s="298"/>
      <c r="L15" s="294"/>
      <c r="M15" s="662"/>
      <c r="N15" s="663"/>
      <c r="O15" s="294"/>
      <c r="P15" s="300"/>
      <c r="Q15" s="300"/>
      <c r="R15" s="300"/>
      <c r="S15" s="300"/>
      <c r="T15" s="300"/>
      <c r="U15" s="301"/>
      <c r="V15" s="298"/>
      <c r="W15" s="294"/>
      <c r="X15" s="662"/>
      <c r="Y15" s="663"/>
      <c r="Z15" s="294"/>
      <c r="AA15" s="300"/>
      <c r="AB15" s="300"/>
      <c r="AC15" s="300"/>
      <c r="AD15" s="300"/>
      <c r="AE15" s="300"/>
      <c r="AF15" s="301"/>
      <c r="AG15" s="298"/>
      <c r="AH15" s="677"/>
      <c r="AI15" s="677"/>
      <c r="AJ15" s="677"/>
      <c r="AK15" s="677"/>
      <c r="AL15" s="677"/>
      <c r="AM15" s="677"/>
    </row>
    <row r="16" spans="1:39" ht="11.25" customHeight="1" thickBot="1">
      <c r="A16" s="294"/>
      <c r="B16" s="662"/>
      <c r="C16" s="663"/>
      <c r="D16" s="294"/>
      <c r="E16" s="318"/>
      <c r="F16" s="300"/>
      <c r="G16" s="318"/>
      <c r="H16" s="300"/>
      <c r="I16" s="318"/>
      <c r="J16" s="301"/>
      <c r="K16" s="298"/>
      <c r="L16" s="294"/>
      <c r="M16" s="662"/>
      <c r="N16" s="663"/>
      <c r="O16" s="294"/>
      <c r="P16" s="318"/>
      <c r="Q16" s="300"/>
      <c r="R16" s="318"/>
      <c r="S16" s="300"/>
      <c r="T16" s="318"/>
      <c r="U16" s="301"/>
      <c r="V16" s="298"/>
      <c r="W16" s="294"/>
      <c r="X16" s="662"/>
      <c r="Y16" s="663"/>
      <c r="Z16" s="294"/>
      <c r="AA16" s="318"/>
      <c r="AB16" s="300"/>
      <c r="AC16" s="318"/>
      <c r="AD16" s="300"/>
      <c r="AE16" s="318"/>
      <c r="AF16" s="301"/>
      <c r="AG16" s="298"/>
      <c r="AH16" s="677"/>
      <c r="AI16" s="677"/>
      <c r="AJ16" s="677"/>
      <c r="AK16" s="677"/>
      <c r="AL16" s="677"/>
      <c r="AM16" s="677"/>
    </row>
    <row r="17" spans="1:39" ht="8.4499999999999993" customHeight="1" thickBot="1">
      <c r="A17" s="294"/>
      <c r="B17" s="664"/>
      <c r="C17" s="665"/>
      <c r="D17" s="303"/>
      <c r="E17" s="304"/>
      <c r="F17" s="304"/>
      <c r="G17" s="304"/>
      <c r="H17" s="304"/>
      <c r="I17" s="304"/>
      <c r="J17" s="305"/>
      <c r="K17" s="298"/>
      <c r="L17" s="294"/>
      <c r="M17" s="664"/>
      <c r="N17" s="665"/>
      <c r="O17" s="303"/>
      <c r="P17" s="304"/>
      <c r="Q17" s="304"/>
      <c r="R17" s="304"/>
      <c r="S17" s="304"/>
      <c r="T17" s="304"/>
      <c r="U17" s="305"/>
      <c r="V17" s="298"/>
      <c r="W17" s="294"/>
      <c r="X17" s="664"/>
      <c r="Y17" s="665"/>
      <c r="Z17" s="303"/>
      <c r="AA17" s="304"/>
      <c r="AB17" s="304"/>
      <c r="AC17" s="304"/>
      <c r="AD17" s="304"/>
      <c r="AE17" s="304"/>
      <c r="AF17" s="305"/>
      <c r="AG17" s="298"/>
      <c r="AH17" s="677"/>
      <c r="AI17" s="677"/>
      <c r="AJ17" s="677"/>
      <c r="AK17" s="677"/>
      <c r="AL17" s="677"/>
      <c r="AM17" s="677"/>
    </row>
    <row r="18" spans="1:39" ht="8.4499999999999993" customHeight="1">
      <c r="A18" s="294"/>
      <c r="B18" s="306"/>
      <c r="C18" s="306"/>
      <c r="D18" s="306"/>
      <c r="E18" s="306"/>
      <c r="F18" s="306"/>
      <c r="G18" s="306"/>
      <c r="H18" s="306"/>
      <c r="I18" s="306"/>
      <c r="J18" s="306"/>
      <c r="K18" s="298"/>
      <c r="L18" s="294"/>
      <c r="M18" s="306"/>
      <c r="N18" s="306"/>
      <c r="O18" s="306"/>
      <c r="P18" s="306"/>
      <c r="Q18" s="306"/>
      <c r="R18" s="306"/>
      <c r="S18" s="306"/>
      <c r="T18" s="306"/>
      <c r="U18" s="306"/>
      <c r="V18" s="298"/>
      <c r="W18" s="294"/>
      <c r="X18" s="306"/>
      <c r="Y18" s="306"/>
      <c r="Z18" s="306"/>
      <c r="AA18" s="306"/>
      <c r="AB18" s="306"/>
      <c r="AC18" s="306"/>
      <c r="AD18" s="306"/>
      <c r="AE18" s="306"/>
      <c r="AF18" s="306"/>
      <c r="AG18" s="298"/>
      <c r="AH18" s="677"/>
      <c r="AI18" s="677"/>
      <c r="AJ18" s="677"/>
      <c r="AK18" s="677"/>
      <c r="AL18" s="677"/>
      <c r="AM18" s="677"/>
    </row>
    <row r="19" spans="1:39" ht="15" customHeight="1">
      <c r="A19" s="669" t="s">
        <v>89</v>
      </c>
      <c r="B19" s="670"/>
      <c r="C19" s="671"/>
      <c r="D19" s="672"/>
      <c r="E19" s="672"/>
      <c r="F19" s="672"/>
      <c r="G19" s="672"/>
      <c r="H19" s="672"/>
      <c r="I19" s="673"/>
      <c r="J19" s="307"/>
      <c r="K19" s="308" t="s">
        <v>90</v>
      </c>
      <c r="L19" s="669" t="s">
        <v>89</v>
      </c>
      <c r="M19" s="670"/>
      <c r="N19" s="671"/>
      <c r="O19" s="672"/>
      <c r="P19" s="672"/>
      <c r="Q19" s="672"/>
      <c r="R19" s="672"/>
      <c r="S19" s="672"/>
      <c r="T19" s="673"/>
      <c r="U19" s="307"/>
      <c r="V19" s="308" t="s">
        <v>217</v>
      </c>
      <c r="W19" s="669" t="s">
        <v>89</v>
      </c>
      <c r="X19" s="670"/>
      <c r="Y19" s="671"/>
      <c r="Z19" s="672"/>
      <c r="AA19" s="672"/>
      <c r="AB19" s="672"/>
      <c r="AC19" s="672"/>
      <c r="AD19" s="672"/>
      <c r="AE19" s="673"/>
      <c r="AF19" s="307"/>
      <c r="AG19" s="308" t="s">
        <v>218</v>
      </c>
      <c r="AH19" s="677"/>
      <c r="AI19" s="677"/>
      <c r="AJ19" s="677"/>
      <c r="AK19" s="677"/>
      <c r="AL19" s="677"/>
      <c r="AM19" s="677"/>
    </row>
    <row r="20" spans="1:39" ht="8.4499999999999993" customHeight="1" thickBot="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293"/>
      <c r="L20" s="291"/>
      <c r="M20" s="292"/>
      <c r="N20" s="292"/>
      <c r="O20" s="292"/>
      <c r="P20" s="292"/>
      <c r="Q20" s="292"/>
      <c r="R20" s="292"/>
      <c r="S20" s="292"/>
      <c r="T20" s="292"/>
      <c r="U20" s="292"/>
      <c r="V20" s="293"/>
      <c r="W20" s="291"/>
      <c r="X20" s="292"/>
      <c r="Y20" s="292"/>
      <c r="Z20" s="292"/>
      <c r="AA20" s="292"/>
      <c r="AB20" s="292"/>
      <c r="AC20" s="292"/>
      <c r="AD20" s="292"/>
      <c r="AE20" s="292"/>
      <c r="AF20" s="292"/>
      <c r="AG20" s="293"/>
      <c r="AH20" s="677"/>
      <c r="AI20" s="677"/>
      <c r="AJ20" s="677"/>
      <c r="AK20" s="677"/>
      <c r="AL20" s="677"/>
      <c r="AM20" s="677"/>
    </row>
    <row r="21" spans="1:39" ht="8.4499999999999993" customHeight="1" thickBot="1">
      <c r="A21" s="294"/>
      <c r="B21" s="660"/>
      <c r="C21" s="661"/>
      <c r="D21" s="295"/>
      <c r="E21" s="296"/>
      <c r="F21" s="296"/>
      <c r="G21" s="296"/>
      <c r="H21" s="296"/>
      <c r="I21" s="296"/>
      <c r="J21" s="297"/>
      <c r="K21" s="298"/>
      <c r="L21" s="294"/>
      <c r="M21" s="660"/>
      <c r="N21" s="661"/>
      <c r="O21" s="295"/>
      <c r="P21" s="296"/>
      <c r="Q21" s="296"/>
      <c r="R21" s="296"/>
      <c r="S21" s="296"/>
      <c r="T21" s="296"/>
      <c r="U21" s="297"/>
      <c r="V21" s="298"/>
      <c r="W21" s="294"/>
      <c r="X21" s="660"/>
      <c r="Y21" s="661"/>
      <c r="Z21" s="295"/>
      <c r="AA21" s="296"/>
      <c r="AB21" s="296"/>
      <c r="AC21" s="296"/>
      <c r="AD21" s="296"/>
      <c r="AE21" s="296"/>
      <c r="AF21" s="297"/>
      <c r="AG21" s="298"/>
      <c r="AH21" s="677"/>
      <c r="AI21" s="677"/>
      <c r="AJ21" s="677"/>
      <c r="AK21" s="677"/>
      <c r="AL21" s="677"/>
      <c r="AM21" s="677"/>
    </row>
    <row r="22" spans="1:39" ht="11.25" customHeight="1" thickBot="1">
      <c r="A22" s="294"/>
      <c r="B22" s="662"/>
      <c r="C22" s="663"/>
      <c r="D22" s="299"/>
      <c r="E22" s="318"/>
      <c r="F22" s="300"/>
      <c r="G22" s="318"/>
      <c r="H22" s="300"/>
      <c r="I22" s="318"/>
      <c r="J22" s="301"/>
      <c r="K22" s="298"/>
      <c r="L22" s="294"/>
      <c r="M22" s="662"/>
      <c r="N22" s="663"/>
      <c r="O22" s="299"/>
      <c r="P22" s="318"/>
      <c r="Q22" s="300"/>
      <c r="R22" s="318"/>
      <c r="S22" s="300"/>
      <c r="T22" s="318"/>
      <c r="U22" s="301"/>
      <c r="V22" s="298"/>
      <c r="W22" s="294"/>
      <c r="X22" s="662"/>
      <c r="Y22" s="663"/>
      <c r="Z22" s="299"/>
      <c r="AA22" s="318"/>
      <c r="AB22" s="300"/>
      <c r="AC22" s="318"/>
      <c r="AD22" s="300"/>
      <c r="AE22" s="318"/>
      <c r="AF22" s="301"/>
      <c r="AG22" s="298"/>
      <c r="AH22" s="677"/>
      <c r="AI22" s="677"/>
      <c r="AJ22" s="677"/>
      <c r="AK22" s="677"/>
      <c r="AL22" s="677"/>
      <c r="AM22" s="677"/>
    </row>
    <row r="23" spans="1:39" ht="3" customHeight="1">
      <c r="A23" s="294"/>
      <c r="B23" s="662"/>
      <c r="C23" s="663"/>
      <c r="D23" s="294"/>
      <c r="E23" s="300"/>
      <c r="F23" s="300"/>
      <c r="G23" s="300"/>
      <c r="H23" s="300"/>
      <c r="I23" s="300"/>
      <c r="J23" s="301"/>
      <c r="K23" s="298"/>
      <c r="L23" s="294"/>
      <c r="M23" s="662"/>
      <c r="N23" s="663"/>
      <c r="O23" s="294"/>
      <c r="P23" s="300"/>
      <c r="Q23" s="300"/>
      <c r="R23" s="300"/>
      <c r="S23" s="300"/>
      <c r="T23" s="300"/>
      <c r="U23" s="301"/>
      <c r="V23" s="298"/>
      <c r="W23" s="294"/>
      <c r="X23" s="662"/>
      <c r="Y23" s="663"/>
      <c r="Z23" s="294"/>
      <c r="AA23" s="300"/>
      <c r="AB23" s="300"/>
      <c r="AC23" s="300"/>
      <c r="AD23" s="300"/>
      <c r="AE23" s="300"/>
      <c r="AF23" s="301"/>
      <c r="AG23" s="298"/>
      <c r="AH23" s="677"/>
      <c r="AI23" s="677"/>
      <c r="AJ23" s="677"/>
      <c r="AK23" s="677"/>
      <c r="AL23" s="677"/>
      <c r="AM23" s="677"/>
    </row>
    <row r="24" spans="1:39" ht="8.4499999999999993" customHeight="1">
      <c r="A24" s="294"/>
      <c r="B24" s="662"/>
      <c r="C24" s="663"/>
      <c r="D24" s="294"/>
      <c r="E24" s="302"/>
      <c r="F24" s="300"/>
      <c r="G24" s="302"/>
      <c r="H24" s="300"/>
      <c r="I24" s="302"/>
      <c r="J24" s="301"/>
      <c r="K24" s="298"/>
      <c r="L24" s="294"/>
      <c r="M24" s="662"/>
      <c r="N24" s="663"/>
      <c r="O24" s="294"/>
      <c r="P24" s="302"/>
      <c r="Q24" s="300"/>
      <c r="R24" s="302"/>
      <c r="S24" s="300"/>
      <c r="T24" s="302"/>
      <c r="U24" s="301"/>
      <c r="V24" s="298"/>
      <c r="W24" s="294"/>
      <c r="X24" s="662"/>
      <c r="Y24" s="663"/>
      <c r="Z24" s="294"/>
      <c r="AA24" s="302"/>
      <c r="AB24" s="300"/>
      <c r="AC24" s="302"/>
      <c r="AD24" s="300"/>
      <c r="AE24" s="302"/>
      <c r="AF24" s="301"/>
      <c r="AG24" s="298"/>
      <c r="AH24" s="677"/>
      <c r="AI24" s="677"/>
      <c r="AJ24" s="677"/>
      <c r="AK24" s="677"/>
      <c r="AL24" s="677"/>
      <c r="AM24" s="677"/>
    </row>
    <row r="25" spans="1:39" ht="3" customHeight="1" thickBot="1">
      <c r="A25" s="294"/>
      <c r="B25" s="662"/>
      <c r="C25" s="663"/>
      <c r="D25" s="294"/>
      <c r="E25" s="300"/>
      <c r="F25" s="300"/>
      <c r="G25" s="300"/>
      <c r="H25" s="300"/>
      <c r="I25" s="300"/>
      <c r="J25" s="301"/>
      <c r="K25" s="298"/>
      <c r="L25" s="294"/>
      <c r="M25" s="662"/>
      <c r="N25" s="663"/>
      <c r="O25" s="294"/>
      <c r="P25" s="300"/>
      <c r="Q25" s="300"/>
      <c r="R25" s="300"/>
      <c r="S25" s="300"/>
      <c r="T25" s="300"/>
      <c r="U25" s="301"/>
      <c r="V25" s="298"/>
      <c r="W25" s="294"/>
      <c r="X25" s="662"/>
      <c r="Y25" s="663"/>
      <c r="Z25" s="294"/>
      <c r="AA25" s="300"/>
      <c r="AB25" s="300"/>
      <c r="AC25" s="300"/>
      <c r="AD25" s="300"/>
      <c r="AE25" s="300"/>
      <c r="AF25" s="301"/>
      <c r="AG25" s="298"/>
      <c r="AH25" s="677"/>
      <c r="AI25" s="677"/>
      <c r="AJ25" s="677"/>
      <c r="AK25" s="677"/>
      <c r="AL25" s="677"/>
      <c r="AM25" s="677"/>
    </row>
    <row r="26" spans="1:39" ht="11.25" customHeight="1" thickBot="1">
      <c r="A26" s="294"/>
      <c r="B26" s="662"/>
      <c r="C26" s="663"/>
      <c r="D26" s="294"/>
      <c r="E26" s="318"/>
      <c r="F26" s="300"/>
      <c r="G26" s="318"/>
      <c r="H26" s="300"/>
      <c r="I26" s="318"/>
      <c r="J26" s="301"/>
      <c r="K26" s="298"/>
      <c r="L26" s="294"/>
      <c r="M26" s="662"/>
      <c r="N26" s="663"/>
      <c r="O26" s="294"/>
      <c r="P26" s="318"/>
      <c r="Q26" s="300"/>
      <c r="R26" s="318"/>
      <c r="S26" s="300"/>
      <c r="T26" s="318"/>
      <c r="U26" s="301"/>
      <c r="V26" s="298"/>
      <c r="W26" s="294"/>
      <c r="X26" s="662"/>
      <c r="Y26" s="663"/>
      <c r="Z26" s="294"/>
      <c r="AA26" s="318"/>
      <c r="AB26" s="300"/>
      <c r="AC26" s="318"/>
      <c r="AD26" s="300"/>
      <c r="AE26" s="318"/>
      <c r="AF26" s="301"/>
      <c r="AG26" s="298"/>
      <c r="AH26" s="677"/>
      <c r="AI26" s="677"/>
      <c r="AJ26" s="677"/>
      <c r="AK26" s="677"/>
      <c r="AL26" s="677"/>
      <c r="AM26" s="677"/>
    </row>
    <row r="27" spans="1:39" ht="8.4499999999999993" customHeight="1" thickBot="1">
      <c r="A27" s="294"/>
      <c r="B27" s="664"/>
      <c r="C27" s="665"/>
      <c r="D27" s="303"/>
      <c r="E27" s="304"/>
      <c r="F27" s="304"/>
      <c r="G27" s="304"/>
      <c r="H27" s="304"/>
      <c r="I27" s="304"/>
      <c r="J27" s="305"/>
      <c r="K27" s="298"/>
      <c r="L27" s="294"/>
      <c r="M27" s="664"/>
      <c r="N27" s="665"/>
      <c r="O27" s="303"/>
      <c r="P27" s="304"/>
      <c r="Q27" s="304"/>
      <c r="R27" s="304"/>
      <c r="S27" s="304"/>
      <c r="T27" s="304"/>
      <c r="U27" s="305"/>
      <c r="V27" s="298"/>
      <c r="W27" s="294"/>
      <c r="X27" s="664"/>
      <c r="Y27" s="665"/>
      <c r="Z27" s="303"/>
      <c r="AA27" s="304"/>
      <c r="AB27" s="304"/>
      <c r="AC27" s="304"/>
      <c r="AD27" s="304"/>
      <c r="AE27" s="304"/>
      <c r="AF27" s="305"/>
      <c r="AG27" s="298"/>
      <c r="AH27" s="677"/>
      <c r="AI27" s="677"/>
      <c r="AJ27" s="677"/>
      <c r="AK27" s="677"/>
      <c r="AL27" s="677"/>
      <c r="AM27" s="677"/>
    </row>
    <row r="28" spans="1:39" ht="8.4499999999999993" customHeight="1">
      <c r="A28" s="294"/>
      <c r="B28" s="306"/>
      <c r="C28" s="306"/>
      <c r="D28" s="306"/>
      <c r="E28" s="306"/>
      <c r="F28" s="306"/>
      <c r="G28" s="306"/>
      <c r="H28" s="306"/>
      <c r="I28" s="306"/>
      <c r="J28" s="306"/>
      <c r="K28" s="298"/>
      <c r="L28" s="294"/>
      <c r="M28" s="306"/>
      <c r="N28" s="306"/>
      <c r="O28" s="306"/>
      <c r="P28" s="306"/>
      <c r="Q28" s="306"/>
      <c r="R28" s="306"/>
      <c r="S28" s="306"/>
      <c r="T28" s="306"/>
      <c r="U28" s="306"/>
      <c r="V28" s="298"/>
      <c r="W28" s="294"/>
      <c r="X28" s="306"/>
      <c r="Y28" s="306"/>
      <c r="Z28" s="306"/>
      <c r="AA28" s="306"/>
      <c r="AB28" s="306"/>
      <c r="AC28" s="306"/>
      <c r="AD28" s="306"/>
      <c r="AE28" s="306"/>
      <c r="AF28" s="306"/>
      <c r="AG28" s="298"/>
      <c r="AH28" s="677"/>
      <c r="AI28" s="677"/>
      <c r="AJ28" s="677"/>
      <c r="AK28" s="677"/>
      <c r="AL28" s="677"/>
      <c r="AM28" s="677"/>
    </row>
    <row r="29" spans="1:39" ht="15" customHeight="1">
      <c r="A29" s="669" t="s">
        <v>89</v>
      </c>
      <c r="B29" s="670"/>
      <c r="C29" s="671"/>
      <c r="D29" s="672"/>
      <c r="E29" s="672"/>
      <c r="F29" s="672"/>
      <c r="G29" s="672"/>
      <c r="H29" s="672"/>
      <c r="I29" s="673"/>
      <c r="J29" s="307"/>
      <c r="K29" s="308" t="s">
        <v>90</v>
      </c>
      <c r="L29" s="669" t="s">
        <v>89</v>
      </c>
      <c r="M29" s="670"/>
      <c r="N29" s="671"/>
      <c r="O29" s="672"/>
      <c r="P29" s="672"/>
      <c r="Q29" s="672"/>
      <c r="R29" s="672"/>
      <c r="S29" s="672"/>
      <c r="T29" s="673"/>
      <c r="U29" s="307"/>
      <c r="V29" s="308" t="s">
        <v>217</v>
      </c>
      <c r="W29" s="669" t="s">
        <v>89</v>
      </c>
      <c r="X29" s="670"/>
      <c r="Y29" s="671"/>
      <c r="Z29" s="672"/>
      <c r="AA29" s="672"/>
      <c r="AB29" s="672"/>
      <c r="AC29" s="672"/>
      <c r="AD29" s="672"/>
      <c r="AE29" s="673"/>
      <c r="AF29" s="307"/>
      <c r="AG29" s="308" t="s">
        <v>217</v>
      </c>
      <c r="AH29" s="677"/>
      <c r="AI29" s="677"/>
      <c r="AJ29" s="677"/>
      <c r="AK29" s="677"/>
      <c r="AL29" s="677"/>
      <c r="AM29" s="677"/>
    </row>
    <row r="30" spans="1:39" ht="8.4499999999999993" customHeight="1" thickBot="1">
      <c r="A30" s="291"/>
      <c r="B30" s="292"/>
      <c r="C30" s="292"/>
      <c r="D30" s="292"/>
      <c r="E30" s="292"/>
      <c r="F30" s="292"/>
      <c r="G30" s="292"/>
      <c r="H30" s="292"/>
      <c r="I30" s="292"/>
      <c r="J30" s="292"/>
      <c r="K30" s="293"/>
      <c r="L30" s="291"/>
      <c r="M30" s="292"/>
      <c r="N30" s="292"/>
      <c r="O30" s="292"/>
      <c r="P30" s="292"/>
      <c r="Q30" s="292"/>
      <c r="R30" s="292"/>
      <c r="S30" s="292"/>
      <c r="T30" s="292"/>
      <c r="U30" s="292"/>
      <c r="V30" s="293"/>
      <c r="W30" s="291"/>
      <c r="X30" s="292"/>
      <c r="Y30" s="292"/>
      <c r="Z30" s="292"/>
      <c r="AA30" s="292"/>
      <c r="AB30" s="292"/>
      <c r="AC30" s="292"/>
      <c r="AD30" s="292"/>
      <c r="AE30" s="292"/>
      <c r="AF30" s="292"/>
      <c r="AG30" s="293"/>
      <c r="AH30" s="677"/>
      <c r="AI30" s="677"/>
      <c r="AJ30" s="677"/>
      <c r="AK30" s="677"/>
      <c r="AL30" s="677"/>
      <c r="AM30" s="677"/>
    </row>
    <row r="31" spans="1:39" ht="8.4499999999999993" customHeight="1" thickBot="1">
      <c r="A31" s="294"/>
      <c r="B31" s="660"/>
      <c r="C31" s="661"/>
      <c r="D31" s="295"/>
      <c r="E31" s="296"/>
      <c r="F31" s="296"/>
      <c r="G31" s="296"/>
      <c r="H31" s="296"/>
      <c r="I31" s="296"/>
      <c r="J31" s="297"/>
      <c r="K31" s="298"/>
      <c r="L31" s="294"/>
      <c r="M31" s="660"/>
      <c r="N31" s="661"/>
      <c r="O31" s="295"/>
      <c r="P31" s="296"/>
      <c r="Q31" s="296"/>
      <c r="R31" s="296"/>
      <c r="S31" s="296"/>
      <c r="T31" s="296"/>
      <c r="U31" s="297"/>
      <c r="V31" s="298"/>
      <c r="W31" s="294"/>
      <c r="X31" s="660"/>
      <c r="Y31" s="661"/>
      <c r="Z31" s="295"/>
      <c r="AA31" s="296"/>
      <c r="AB31" s="296"/>
      <c r="AC31" s="296"/>
      <c r="AD31" s="296"/>
      <c r="AE31" s="296"/>
      <c r="AF31" s="297"/>
      <c r="AG31" s="298"/>
      <c r="AH31" s="677"/>
      <c r="AI31" s="677"/>
      <c r="AJ31" s="677"/>
      <c r="AK31" s="677"/>
      <c r="AL31" s="677"/>
      <c r="AM31" s="677"/>
    </row>
    <row r="32" spans="1:39" ht="15" customHeight="1" thickBot="1">
      <c r="A32" s="294"/>
      <c r="B32" s="662"/>
      <c r="C32" s="663"/>
      <c r="D32" s="299"/>
      <c r="E32" s="318"/>
      <c r="F32" s="300"/>
      <c r="G32" s="318"/>
      <c r="H32" s="300"/>
      <c r="I32" s="318"/>
      <c r="J32" s="301"/>
      <c r="K32" s="298"/>
      <c r="L32" s="294"/>
      <c r="M32" s="662"/>
      <c r="N32" s="663"/>
      <c r="O32" s="299"/>
      <c r="P32" s="318"/>
      <c r="Q32" s="300"/>
      <c r="R32" s="318"/>
      <c r="S32" s="300"/>
      <c r="T32" s="318"/>
      <c r="U32" s="301"/>
      <c r="V32" s="298"/>
      <c r="W32" s="294"/>
      <c r="X32" s="662"/>
      <c r="Y32" s="663"/>
      <c r="Z32" s="299"/>
      <c r="AA32" s="318"/>
      <c r="AB32" s="300"/>
      <c r="AC32" s="318"/>
      <c r="AD32" s="300"/>
      <c r="AE32" s="318"/>
      <c r="AF32" s="301"/>
      <c r="AG32" s="298"/>
      <c r="AH32" s="677"/>
      <c r="AI32" s="677"/>
      <c r="AJ32" s="677"/>
      <c r="AK32" s="677"/>
      <c r="AL32" s="677"/>
      <c r="AM32" s="677"/>
    </row>
    <row r="33" spans="1:39" ht="3" customHeight="1">
      <c r="A33" s="294"/>
      <c r="B33" s="662"/>
      <c r="C33" s="663"/>
      <c r="D33" s="294"/>
      <c r="E33" s="300"/>
      <c r="F33" s="300"/>
      <c r="G33" s="300"/>
      <c r="H33" s="300"/>
      <c r="I33" s="300"/>
      <c r="J33" s="301"/>
      <c r="K33" s="298"/>
      <c r="L33" s="294"/>
      <c r="M33" s="662"/>
      <c r="N33" s="663"/>
      <c r="O33" s="294"/>
      <c r="P33" s="300"/>
      <c r="Q33" s="300"/>
      <c r="R33" s="300"/>
      <c r="S33" s="300"/>
      <c r="T33" s="300"/>
      <c r="U33" s="301"/>
      <c r="V33" s="298"/>
      <c r="W33" s="294"/>
      <c r="X33" s="662"/>
      <c r="Y33" s="663"/>
      <c r="Z33" s="294"/>
      <c r="AA33" s="300"/>
      <c r="AB33" s="300"/>
      <c r="AC33" s="300"/>
      <c r="AD33" s="300"/>
      <c r="AE33" s="300"/>
      <c r="AF33" s="301"/>
      <c r="AG33" s="298"/>
      <c r="AH33" s="677"/>
      <c r="AI33" s="677"/>
      <c r="AJ33" s="677"/>
      <c r="AK33" s="677"/>
      <c r="AL33" s="677"/>
      <c r="AM33" s="677"/>
    </row>
    <row r="34" spans="1:39" ht="8.4499999999999993" customHeight="1">
      <c r="A34" s="294"/>
      <c r="B34" s="662"/>
      <c r="C34" s="663"/>
      <c r="D34" s="294"/>
      <c r="E34" s="302"/>
      <c r="F34" s="300"/>
      <c r="G34" s="302"/>
      <c r="H34" s="300"/>
      <c r="I34" s="302"/>
      <c r="J34" s="301"/>
      <c r="K34" s="298"/>
      <c r="L34" s="294"/>
      <c r="M34" s="662"/>
      <c r="N34" s="663"/>
      <c r="O34" s="294"/>
      <c r="P34" s="302"/>
      <c r="Q34" s="300"/>
      <c r="R34" s="302"/>
      <c r="S34" s="300"/>
      <c r="T34" s="302"/>
      <c r="U34" s="301"/>
      <c r="V34" s="298"/>
      <c r="W34" s="294"/>
      <c r="X34" s="662"/>
      <c r="Y34" s="663"/>
      <c r="Z34" s="294"/>
      <c r="AA34" s="302"/>
      <c r="AB34" s="300"/>
      <c r="AC34" s="302"/>
      <c r="AD34" s="300"/>
      <c r="AE34" s="302"/>
      <c r="AF34" s="301"/>
      <c r="AG34" s="298"/>
      <c r="AH34" s="677"/>
      <c r="AI34" s="677"/>
      <c r="AJ34" s="677"/>
      <c r="AK34" s="677"/>
      <c r="AL34" s="677"/>
      <c r="AM34" s="677"/>
    </row>
    <row r="35" spans="1:39" ht="3" customHeight="1" thickBot="1">
      <c r="A35" s="294"/>
      <c r="B35" s="662"/>
      <c r="C35" s="663"/>
      <c r="D35" s="294"/>
      <c r="E35" s="300"/>
      <c r="F35" s="300"/>
      <c r="G35" s="300"/>
      <c r="H35" s="300"/>
      <c r="I35" s="300"/>
      <c r="J35" s="301"/>
      <c r="K35" s="298"/>
      <c r="L35" s="294"/>
      <c r="M35" s="662"/>
      <c r="N35" s="663"/>
      <c r="O35" s="294"/>
      <c r="P35" s="300"/>
      <c r="Q35" s="300"/>
      <c r="R35" s="300"/>
      <c r="S35" s="300"/>
      <c r="T35" s="300"/>
      <c r="U35" s="301"/>
      <c r="V35" s="298"/>
      <c r="W35" s="294"/>
      <c r="X35" s="662"/>
      <c r="Y35" s="663"/>
      <c r="Z35" s="294"/>
      <c r="AA35" s="300"/>
      <c r="AB35" s="300"/>
      <c r="AC35" s="300"/>
      <c r="AD35" s="300"/>
      <c r="AE35" s="300"/>
      <c r="AF35" s="301"/>
      <c r="AG35" s="298"/>
      <c r="AH35" s="677"/>
      <c r="AI35" s="677"/>
      <c r="AJ35" s="677"/>
      <c r="AK35" s="677"/>
      <c r="AL35" s="677"/>
      <c r="AM35" s="677"/>
    </row>
    <row r="36" spans="1:39" ht="15" customHeight="1" thickBot="1">
      <c r="A36" s="294"/>
      <c r="B36" s="662"/>
      <c r="C36" s="663"/>
      <c r="D36" s="294"/>
      <c r="E36" s="318"/>
      <c r="F36" s="300"/>
      <c r="G36" s="318"/>
      <c r="H36" s="300"/>
      <c r="I36" s="318"/>
      <c r="J36" s="301"/>
      <c r="K36" s="298"/>
      <c r="L36" s="294"/>
      <c r="M36" s="662"/>
      <c r="N36" s="663"/>
      <c r="O36" s="294"/>
      <c r="P36" s="318"/>
      <c r="Q36" s="300"/>
      <c r="R36" s="318"/>
      <c r="S36" s="300"/>
      <c r="T36" s="318"/>
      <c r="U36" s="301"/>
      <c r="V36" s="298"/>
      <c r="W36" s="294"/>
      <c r="X36" s="662"/>
      <c r="Y36" s="663"/>
      <c r="Z36" s="294"/>
      <c r="AA36" s="318"/>
      <c r="AB36" s="300"/>
      <c r="AC36" s="318"/>
      <c r="AD36" s="300"/>
      <c r="AE36" s="318"/>
      <c r="AF36" s="301"/>
      <c r="AG36" s="298"/>
      <c r="AH36" s="677"/>
      <c r="AI36" s="677"/>
      <c r="AJ36" s="677"/>
      <c r="AK36" s="677"/>
      <c r="AL36" s="677"/>
      <c r="AM36" s="677"/>
    </row>
    <row r="37" spans="1:39" ht="8.4499999999999993" customHeight="1" thickBot="1">
      <c r="A37" s="294"/>
      <c r="B37" s="664"/>
      <c r="C37" s="665"/>
      <c r="D37" s="303"/>
      <c r="E37" s="304"/>
      <c r="F37" s="304"/>
      <c r="G37" s="304"/>
      <c r="H37" s="304"/>
      <c r="I37" s="304"/>
      <c r="J37" s="305"/>
      <c r="K37" s="298"/>
      <c r="L37" s="294"/>
      <c r="M37" s="664"/>
      <c r="N37" s="665"/>
      <c r="O37" s="303"/>
      <c r="P37" s="304"/>
      <c r="Q37" s="304"/>
      <c r="R37" s="304"/>
      <c r="S37" s="304"/>
      <c r="T37" s="304"/>
      <c r="U37" s="305"/>
      <c r="V37" s="298"/>
      <c r="W37" s="294"/>
      <c r="X37" s="664"/>
      <c r="Y37" s="665"/>
      <c r="Z37" s="303"/>
      <c r="AA37" s="304"/>
      <c r="AB37" s="304"/>
      <c r="AC37" s="304"/>
      <c r="AD37" s="304"/>
      <c r="AE37" s="304"/>
      <c r="AF37" s="305"/>
      <c r="AG37" s="298"/>
      <c r="AH37" s="677"/>
      <c r="AI37" s="677"/>
      <c r="AJ37" s="677"/>
      <c r="AK37" s="677"/>
      <c r="AL37" s="677"/>
      <c r="AM37" s="677"/>
    </row>
    <row r="38" spans="1:39" ht="8.4499999999999993" customHeight="1">
      <c r="A38" s="294"/>
      <c r="B38" s="306"/>
      <c r="C38" s="306"/>
      <c r="D38" s="306"/>
      <c r="E38" s="306"/>
      <c r="F38" s="306"/>
      <c r="G38" s="306"/>
      <c r="H38" s="306"/>
      <c r="I38" s="306"/>
      <c r="J38" s="306"/>
      <c r="K38" s="298"/>
      <c r="L38" s="294"/>
      <c r="M38" s="306"/>
      <c r="N38" s="306"/>
      <c r="O38" s="306"/>
      <c r="P38" s="306"/>
      <c r="Q38" s="306"/>
      <c r="R38" s="306"/>
      <c r="S38" s="306"/>
      <c r="T38" s="306"/>
      <c r="U38" s="306"/>
      <c r="V38" s="298"/>
      <c r="W38" s="294"/>
      <c r="X38" s="306"/>
      <c r="Y38" s="306"/>
      <c r="Z38" s="306"/>
      <c r="AA38" s="306"/>
      <c r="AB38" s="306"/>
      <c r="AC38" s="306"/>
      <c r="AD38" s="306"/>
      <c r="AE38" s="306"/>
      <c r="AF38" s="306"/>
      <c r="AG38" s="298"/>
      <c r="AH38" s="677"/>
      <c r="AI38" s="677"/>
      <c r="AJ38" s="677"/>
      <c r="AK38" s="677"/>
      <c r="AL38" s="677"/>
      <c r="AM38" s="677"/>
    </row>
    <row r="39" spans="1:39" ht="15" customHeight="1">
      <c r="A39" s="669" t="s">
        <v>89</v>
      </c>
      <c r="B39" s="670"/>
      <c r="C39" s="647"/>
      <c r="D39" s="648"/>
      <c r="E39" s="648"/>
      <c r="F39" s="648"/>
      <c r="G39" s="648"/>
      <c r="H39" s="648"/>
      <c r="I39" s="649"/>
      <c r="J39" s="307"/>
      <c r="K39" s="308" t="s">
        <v>90</v>
      </c>
      <c r="L39" s="669" t="s">
        <v>89</v>
      </c>
      <c r="M39" s="670"/>
      <c r="N39" s="647"/>
      <c r="O39" s="648"/>
      <c r="P39" s="648"/>
      <c r="Q39" s="648"/>
      <c r="R39" s="648"/>
      <c r="S39" s="648"/>
      <c r="T39" s="649"/>
      <c r="U39" s="307"/>
      <c r="V39" s="308" t="s">
        <v>217</v>
      </c>
      <c r="W39" s="669" t="s">
        <v>89</v>
      </c>
      <c r="X39" s="670"/>
      <c r="Y39" s="647"/>
      <c r="Z39" s="648"/>
      <c r="AA39" s="648"/>
      <c r="AB39" s="648"/>
      <c r="AC39" s="648"/>
      <c r="AD39" s="648"/>
      <c r="AE39" s="649"/>
      <c r="AF39" s="307"/>
      <c r="AG39" s="308" t="s">
        <v>217</v>
      </c>
      <c r="AH39" s="677"/>
      <c r="AI39" s="677"/>
      <c r="AJ39" s="677"/>
      <c r="AK39" s="677"/>
      <c r="AL39" s="677"/>
      <c r="AM39" s="677"/>
    </row>
    <row r="40" spans="1:39" ht="8.4499999999999993" customHeight="1" thickBot="1">
      <c r="A40" s="309"/>
      <c r="B40" s="306"/>
      <c r="C40" s="306"/>
      <c r="D40" s="306"/>
      <c r="E40" s="306"/>
      <c r="F40" s="306"/>
      <c r="G40" s="306"/>
      <c r="H40" s="306"/>
      <c r="I40" s="306"/>
      <c r="J40" s="306"/>
      <c r="K40" s="301"/>
      <c r="L40" s="309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291"/>
      <c r="X40" s="292"/>
      <c r="Y40" s="292"/>
      <c r="Z40" s="292"/>
      <c r="AA40" s="292"/>
      <c r="AB40" s="292"/>
      <c r="AC40" s="292"/>
      <c r="AD40" s="292"/>
      <c r="AE40" s="292"/>
      <c r="AF40" s="292"/>
      <c r="AG40" s="293"/>
      <c r="AH40" s="677"/>
      <c r="AI40" s="677"/>
      <c r="AJ40" s="677"/>
      <c r="AK40" s="677"/>
      <c r="AL40" s="677"/>
      <c r="AM40" s="677"/>
    </row>
    <row r="41" spans="1:39" ht="8.4499999999999993" customHeight="1" thickBot="1">
      <c r="A41" s="309"/>
      <c r="B41" s="660"/>
      <c r="C41" s="661"/>
      <c r="D41" s="295"/>
      <c r="E41" s="296"/>
      <c r="F41" s="296"/>
      <c r="G41" s="296"/>
      <c r="H41" s="296"/>
      <c r="I41" s="296"/>
      <c r="J41" s="297"/>
      <c r="K41" s="301"/>
      <c r="L41" s="309"/>
      <c r="M41" s="660"/>
      <c r="N41" s="661"/>
      <c r="O41" s="295"/>
      <c r="P41" s="296"/>
      <c r="Q41" s="296"/>
      <c r="R41" s="296"/>
      <c r="S41" s="296"/>
      <c r="T41" s="296"/>
      <c r="U41" s="297"/>
      <c r="V41" s="306"/>
      <c r="W41" s="294"/>
      <c r="X41" s="678"/>
      <c r="Y41" s="679"/>
      <c r="Z41" s="295"/>
      <c r="AA41" s="296"/>
      <c r="AB41" s="296"/>
      <c r="AC41" s="296"/>
      <c r="AD41" s="296"/>
      <c r="AE41" s="296"/>
      <c r="AF41" s="297"/>
      <c r="AG41" s="298"/>
      <c r="AH41" s="677"/>
      <c r="AI41" s="677"/>
      <c r="AJ41" s="677"/>
      <c r="AK41" s="677"/>
      <c r="AL41" s="677"/>
      <c r="AM41" s="677"/>
    </row>
    <row r="42" spans="1:39" ht="15" customHeight="1" thickBot="1">
      <c r="A42" s="309"/>
      <c r="B42" s="662"/>
      <c r="C42" s="663"/>
      <c r="D42" s="299"/>
      <c r="E42" s="318"/>
      <c r="F42" s="300"/>
      <c r="G42" s="318"/>
      <c r="H42" s="300"/>
      <c r="I42" s="318"/>
      <c r="J42" s="301"/>
      <c r="K42" s="301"/>
      <c r="L42" s="309"/>
      <c r="M42" s="662"/>
      <c r="N42" s="663"/>
      <c r="O42" s="299"/>
      <c r="P42" s="318"/>
      <c r="Q42" s="300"/>
      <c r="R42" s="318"/>
      <c r="S42" s="300"/>
      <c r="T42" s="318"/>
      <c r="U42" s="301"/>
      <c r="V42" s="306"/>
      <c r="W42" s="294"/>
      <c r="X42" s="680"/>
      <c r="Y42" s="681"/>
      <c r="Z42" s="299"/>
      <c r="AA42" s="318"/>
      <c r="AB42" s="300"/>
      <c r="AC42" s="318"/>
      <c r="AD42" s="300"/>
      <c r="AE42" s="318"/>
      <c r="AF42" s="301"/>
      <c r="AG42" s="298"/>
      <c r="AH42" s="677"/>
      <c r="AI42" s="677"/>
      <c r="AJ42" s="677"/>
      <c r="AK42" s="677"/>
      <c r="AL42" s="677"/>
      <c r="AM42" s="677"/>
    </row>
    <row r="43" spans="1:39" ht="3" customHeight="1">
      <c r="A43" s="309"/>
      <c r="B43" s="662"/>
      <c r="C43" s="663"/>
      <c r="D43" s="294"/>
      <c r="E43" s="300"/>
      <c r="F43" s="300"/>
      <c r="G43" s="300"/>
      <c r="H43" s="300"/>
      <c r="I43" s="300"/>
      <c r="J43" s="301"/>
      <c r="K43" s="301"/>
      <c r="L43" s="309"/>
      <c r="M43" s="662"/>
      <c r="N43" s="663"/>
      <c r="O43" s="294"/>
      <c r="P43" s="300"/>
      <c r="Q43" s="300"/>
      <c r="R43" s="300"/>
      <c r="S43" s="300"/>
      <c r="T43" s="300"/>
      <c r="U43" s="301"/>
      <c r="V43" s="306"/>
      <c r="W43" s="294"/>
      <c r="X43" s="680"/>
      <c r="Y43" s="681"/>
      <c r="Z43" s="294"/>
      <c r="AA43" s="300"/>
      <c r="AB43" s="300"/>
      <c r="AC43" s="300"/>
      <c r="AD43" s="300"/>
      <c r="AE43" s="300"/>
      <c r="AF43" s="301"/>
      <c r="AG43" s="298"/>
      <c r="AH43" s="677"/>
      <c r="AI43" s="677"/>
      <c r="AJ43" s="677"/>
      <c r="AK43" s="677"/>
      <c r="AL43" s="677"/>
      <c r="AM43" s="677"/>
    </row>
    <row r="44" spans="1:39" ht="8.4499999999999993" customHeight="1">
      <c r="A44" s="309"/>
      <c r="B44" s="662"/>
      <c r="C44" s="663"/>
      <c r="D44" s="294"/>
      <c r="E44" s="302"/>
      <c r="F44" s="300"/>
      <c r="G44" s="302"/>
      <c r="H44" s="300"/>
      <c r="I44" s="302"/>
      <c r="J44" s="301"/>
      <c r="K44" s="301"/>
      <c r="L44" s="309"/>
      <c r="M44" s="662"/>
      <c r="N44" s="663"/>
      <c r="O44" s="294"/>
      <c r="P44" s="302"/>
      <c r="Q44" s="300"/>
      <c r="R44" s="302"/>
      <c r="S44" s="300"/>
      <c r="T44" s="302"/>
      <c r="U44" s="301"/>
      <c r="V44" s="306"/>
      <c r="W44" s="294"/>
      <c r="X44" s="680"/>
      <c r="Y44" s="681"/>
      <c r="Z44" s="294"/>
      <c r="AA44" s="302"/>
      <c r="AB44" s="300"/>
      <c r="AC44" s="302"/>
      <c r="AD44" s="300"/>
      <c r="AE44" s="302"/>
      <c r="AF44" s="301"/>
      <c r="AG44" s="298"/>
      <c r="AH44" s="677"/>
      <c r="AI44" s="677"/>
      <c r="AJ44" s="677"/>
      <c r="AK44" s="677"/>
      <c r="AL44" s="677"/>
      <c r="AM44" s="677"/>
    </row>
    <row r="45" spans="1:39" ht="3" customHeight="1" thickBot="1">
      <c r="A45" s="309"/>
      <c r="B45" s="662"/>
      <c r="C45" s="663"/>
      <c r="D45" s="294"/>
      <c r="E45" s="300"/>
      <c r="F45" s="300"/>
      <c r="G45" s="300"/>
      <c r="H45" s="300"/>
      <c r="I45" s="300"/>
      <c r="J45" s="301"/>
      <c r="K45" s="301"/>
      <c r="L45" s="309"/>
      <c r="M45" s="662"/>
      <c r="N45" s="663"/>
      <c r="O45" s="294"/>
      <c r="P45" s="300"/>
      <c r="Q45" s="300"/>
      <c r="R45" s="300"/>
      <c r="S45" s="300"/>
      <c r="T45" s="300"/>
      <c r="U45" s="301"/>
      <c r="V45" s="306"/>
      <c r="W45" s="294"/>
      <c r="X45" s="680"/>
      <c r="Y45" s="681"/>
      <c r="Z45" s="294"/>
      <c r="AA45" s="300"/>
      <c r="AB45" s="300"/>
      <c r="AC45" s="300"/>
      <c r="AD45" s="300"/>
      <c r="AE45" s="300"/>
      <c r="AF45" s="301"/>
      <c r="AG45" s="298"/>
      <c r="AH45" s="677"/>
      <c r="AI45" s="677"/>
      <c r="AJ45" s="677"/>
      <c r="AK45" s="677"/>
      <c r="AL45" s="677"/>
      <c r="AM45" s="677"/>
    </row>
    <row r="46" spans="1:39" ht="15" customHeight="1" thickBot="1">
      <c r="A46" s="309"/>
      <c r="B46" s="662"/>
      <c r="C46" s="663"/>
      <c r="D46" s="294"/>
      <c r="E46" s="318"/>
      <c r="F46" s="300"/>
      <c r="G46" s="318"/>
      <c r="H46" s="300"/>
      <c r="I46" s="318"/>
      <c r="J46" s="301"/>
      <c r="K46" s="301"/>
      <c r="L46" s="309"/>
      <c r="M46" s="662"/>
      <c r="N46" s="663"/>
      <c r="O46" s="294"/>
      <c r="P46" s="318"/>
      <c r="Q46" s="300"/>
      <c r="R46" s="318"/>
      <c r="S46" s="300"/>
      <c r="T46" s="318"/>
      <c r="U46" s="301"/>
      <c r="V46" s="306"/>
      <c r="W46" s="294"/>
      <c r="X46" s="680"/>
      <c r="Y46" s="681"/>
      <c r="Z46" s="294"/>
      <c r="AA46" s="318"/>
      <c r="AB46" s="300"/>
      <c r="AC46" s="318"/>
      <c r="AD46" s="300"/>
      <c r="AE46" s="318"/>
      <c r="AF46" s="301"/>
      <c r="AG46" s="298"/>
      <c r="AH46" s="677"/>
      <c r="AI46" s="677"/>
      <c r="AJ46" s="677"/>
      <c r="AK46" s="677"/>
      <c r="AL46" s="677"/>
      <c r="AM46" s="677"/>
    </row>
    <row r="47" spans="1:39" ht="8.4499999999999993" customHeight="1" thickBot="1">
      <c r="A47" s="309"/>
      <c r="B47" s="664"/>
      <c r="C47" s="665"/>
      <c r="D47" s="303"/>
      <c r="E47" s="304"/>
      <c r="F47" s="304"/>
      <c r="G47" s="304"/>
      <c r="H47" s="304"/>
      <c r="I47" s="304"/>
      <c r="J47" s="305"/>
      <c r="K47" s="301"/>
      <c r="L47" s="309"/>
      <c r="M47" s="664"/>
      <c r="N47" s="665"/>
      <c r="O47" s="303"/>
      <c r="P47" s="304"/>
      <c r="Q47" s="304"/>
      <c r="R47" s="304"/>
      <c r="S47" s="304"/>
      <c r="T47" s="304"/>
      <c r="U47" s="305"/>
      <c r="V47" s="306"/>
      <c r="W47" s="294"/>
      <c r="X47" s="682"/>
      <c r="Y47" s="683"/>
      <c r="Z47" s="303"/>
      <c r="AA47" s="304"/>
      <c r="AB47" s="304"/>
      <c r="AC47" s="304"/>
      <c r="AD47" s="304"/>
      <c r="AE47" s="304"/>
      <c r="AF47" s="305"/>
      <c r="AG47" s="298"/>
      <c r="AH47" s="677"/>
      <c r="AI47" s="677"/>
      <c r="AJ47" s="677"/>
      <c r="AK47" s="677"/>
      <c r="AL47" s="677"/>
      <c r="AM47" s="677"/>
    </row>
    <row r="48" spans="1:39" ht="8.4499999999999993" customHeight="1">
      <c r="A48" s="309"/>
      <c r="B48" s="306"/>
      <c r="C48" s="306"/>
      <c r="D48" s="306"/>
      <c r="E48" s="306"/>
      <c r="F48" s="306"/>
      <c r="G48" s="306"/>
      <c r="H48" s="306"/>
      <c r="I48" s="306"/>
      <c r="J48" s="306"/>
      <c r="K48" s="301"/>
      <c r="L48" s="309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294"/>
      <c r="X48" s="306"/>
      <c r="Y48" s="306"/>
      <c r="Z48" s="306"/>
      <c r="AA48" s="306"/>
      <c r="AB48" s="306"/>
      <c r="AC48" s="306"/>
      <c r="AD48" s="306"/>
      <c r="AE48" s="306"/>
      <c r="AF48" s="306"/>
      <c r="AG48" s="298"/>
      <c r="AH48" s="677"/>
      <c r="AI48" s="677"/>
      <c r="AJ48" s="677"/>
      <c r="AK48" s="677"/>
      <c r="AL48" s="677"/>
      <c r="AM48" s="677"/>
    </row>
    <row r="49" spans="1:39" ht="15" customHeight="1">
      <c r="A49" s="684" t="s">
        <v>89</v>
      </c>
      <c r="B49" s="685"/>
      <c r="C49" s="686"/>
      <c r="D49" s="687"/>
      <c r="E49" s="687"/>
      <c r="F49" s="687"/>
      <c r="G49" s="687"/>
      <c r="H49" s="687"/>
      <c r="I49" s="688"/>
      <c r="J49" s="306"/>
      <c r="K49" s="301" t="s">
        <v>90</v>
      </c>
      <c r="L49" s="684" t="s">
        <v>89</v>
      </c>
      <c r="M49" s="685"/>
      <c r="N49" s="686"/>
      <c r="O49" s="687"/>
      <c r="P49" s="687"/>
      <c r="Q49" s="687"/>
      <c r="R49" s="687"/>
      <c r="S49" s="687"/>
      <c r="T49" s="688"/>
      <c r="U49" s="306"/>
      <c r="V49" s="306" t="s">
        <v>217</v>
      </c>
      <c r="W49" s="669" t="s">
        <v>89</v>
      </c>
      <c r="X49" s="670"/>
      <c r="Y49" s="671"/>
      <c r="Z49" s="672"/>
      <c r="AA49" s="672"/>
      <c r="AB49" s="672"/>
      <c r="AC49" s="672"/>
      <c r="AD49" s="672"/>
      <c r="AE49" s="673"/>
      <c r="AF49" s="307"/>
      <c r="AG49" s="308" t="s">
        <v>217</v>
      </c>
      <c r="AH49" s="677"/>
      <c r="AI49" s="677"/>
      <c r="AJ49" s="677"/>
      <c r="AK49" s="677"/>
      <c r="AL49" s="677"/>
      <c r="AM49" s="677"/>
    </row>
    <row r="50" spans="1:39" ht="8.4499999999999993" customHeight="1" thickBot="1">
      <c r="A50" s="291"/>
      <c r="B50" s="292"/>
      <c r="C50" s="292"/>
      <c r="D50" s="292"/>
      <c r="E50" s="292"/>
      <c r="F50" s="292"/>
      <c r="G50" s="292"/>
      <c r="H50" s="292"/>
      <c r="I50" s="292"/>
      <c r="J50" s="292"/>
      <c r="K50" s="293"/>
      <c r="L50" s="291"/>
      <c r="M50" s="292"/>
      <c r="N50" s="292"/>
      <c r="O50" s="292"/>
      <c r="P50" s="292"/>
      <c r="Q50" s="292"/>
      <c r="R50" s="292"/>
      <c r="S50" s="292"/>
      <c r="T50" s="292"/>
      <c r="U50" s="292"/>
      <c r="V50" s="293"/>
      <c r="W50" s="291"/>
      <c r="X50" s="292"/>
      <c r="Y50" s="292"/>
      <c r="Z50" s="292"/>
      <c r="AA50" s="292"/>
      <c r="AB50" s="292"/>
      <c r="AC50" s="292"/>
      <c r="AD50" s="292"/>
      <c r="AE50" s="292"/>
      <c r="AF50" s="292"/>
      <c r="AG50" s="293"/>
      <c r="AH50" s="677"/>
      <c r="AI50" s="677"/>
      <c r="AJ50" s="677"/>
      <c r="AK50" s="677"/>
      <c r="AL50" s="677"/>
      <c r="AM50" s="677"/>
    </row>
    <row r="51" spans="1:39" ht="8.4499999999999993" customHeight="1" thickBot="1">
      <c r="A51" s="294"/>
      <c r="B51" s="660"/>
      <c r="C51" s="661"/>
      <c r="D51" s="295"/>
      <c r="E51" s="296"/>
      <c r="F51" s="296"/>
      <c r="G51" s="296"/>
      <c r="H51" s="296"/>
      <c r="I51" s="296"/>
      <c r="J51" s="297"/>
      <c r="K51" s="298"/>
      <c r="L51" s="294"/>
      <c r="M51" s="660"/>
      <c r="N51" s="661"/>
      <c r="O51" s="295"/>
      <c r="P51" s="296"/>
      <c r="Q51" s="296"/>
      <c r="R51" s="296"/>
      <c r="S51" s="296"/>
      <c r="T51" s="296"/>
      <c r="U51" s="297"/>
      <c r="V51" s="298"/>
      <c r="W51" s="294"/>
      <c r="X51" s="660"/>
      <c r="Y51" s="661"/>
      <c r="Z51" s="295"/>
      <c r="AA51" s="296"/>
      <c r="AB51" s="296"/>
      <c r="AC51" s="296"/>
      <c r="AD51" s="296"/>
      <c r="AE51" s="296"/>
      <c r="AF51" s="297"/>
      <c r="AG51" s="298"/>
      <c r="AH51" s="677"/>
      <c r="AI51" s="677"/>
      <c r="AJ51" s="677"/>
      <c r="AK51" s="677"/>
      <c r="AL51" s="677"/>
      <c r="AM51" s="677"/>
    </row>
    <row r="52" spans="1:39" ht="15" customHeight="1" thickBot="1">
      <c r="A52" s="294"/>
      <c r="B52" s="662"/>
      <c r="C52" s="663"/>
      <c r="D52" s="299"/>
      <c r="E52" s="318"/>
      <c r="F52" s="300"/>
      <c r="G52" s="318"/>
      <c r="H52" s="300"/>
      <c r="I52" s="318"/>
      <c r="J52" s="301"/>
      <c r="K52" s="298"/>
      <c r="L52" s="294"/>
      <c r="M52" s="662"/>
      <c r="N52" s="663"/>
      <c r="O52" s="299"/>
      <c r="P52" s="318"/>
      <c r="Q52" s="300"/>
      <c r="R52" s="318"/>
      <c r="S52" s="300"/>
      <c r="T52" s="318"/>
      <c r="U52" s="301"/>
      <c r="V52" s="298"/>
      <c r="W52" s="294"/>
      <c r="X52" s="662"/>
      <c r="Y52" s="663"/>
      <c r="Z52" s="299"/>
      <c r="AA52" s="318"/>
      <c r="AB52" s="300"/>
      <c r="AC52" s="318"/>
      <c r="AD52" s="300"/>
      <c r="AE52" s="318"/>
      <c r="AF52" s="301"/>
      <c r="AG52" s="298"/>
      <c r="AH52" s="677"/>
      <c r="AI52" s="677"/>
      <c r="AJ52" s="677"/>
      <c r="AK52" s="677"/>
      <c r="AL52" s="677"/>
      <c r="AM52" s="677"/>
    </row>
    <row r="53" spans="1:39" ht="3" customHeight="1">
      <c r="A53" s="294"/>
      <c r="B53" s="662"/>
      <c r="C53" s="663"/>
      <c r="D53" s="294"/>
      <c r="E53" s="300"/>
      <c r="F53" s="300"/>
      <c r="G53" s="300"/>
      <c r="H53" s="300"/>
      <c r="I53" s="300"/>
      <c r="J53" s="301"/>
      <c r="K53" s="298"/>
      <c r="L53" s="294"/>
      <c r="M53" s="662"/>
      <c r="N53" s="663"/>
      <c r="O53" s="294"/>
      <c r="P53" s="300"/>
      <c r="Q53" s="300"/>
      <c r="R53" s="300"/>
      <c r="S53" s="300"/>
      <c r="T53" s="300"/>
      <c r="U53" s="301"/>
      <c r="V53" s="298"/>
      <c r="W53" s="294"/>
      <c r="X53" s="662"/>
      <c r="Y53" s="663"/>
      <c r="Z53" s="294"/>
      <c r="AA53" s="300"/>
      <c r="AB53" s="300"/>
      <c r="AC53" s="300"/>
      <c r="AD53" s="300"/>
      <c r="AE53" s="300"/>
      <c r="AF53" s="301"/>
      <c r="AG53" s="298"/>
      <c r="AH53" s="677"/>
      <c r="AI53" s="677"/>
      <c r="AJ53" s="677"/>
      <c r="AK53" s="677"/>
      <c r="AL53" s="677"/>
      <c r="AM53" s="677"/>
    </row>
    <row r="54" spans="1:39" ht="8.4499999999999993" customHeight="1">
      <c r="A54" s="294"/>
      <c r="B54" s="662"/>
      <c r="C54" s="663"/>
      <c r="D54" s="294"/>
      <c r="E54" s="302"/>
      <c r="F54" s="300"/>
      <c r="G54" s="302"/>
      <c r="H54" s="300"/>
      <c r="I54" s="302"/>
      <c r="J54" s="301"/>
      <c r="K54" s="298"/>
      <c r="L54" s="294"/>
      <c r="M54" s="662"/>
      <c r="N54" s="663"/>
      <c r="O54" s="294"/>
      <c r="P54" s="302"/>
      <c r="Q54" s="300"/>
      <c r="R54" s="302"/>
      <c r="S54" s="300"/>
      <c r="T54" s="302"/>
      <c r="U54" s="301"/>
      <c r="V54" s="298"/>
      <c r="W54" s="294"/>
      <c r="X54" s="662"/>
      <c r="Y54" s="663"/>
      <c r="Z54" s="294"/>
      <c r="AA54" s="302"/>
      <c r="AB54" s="300"/>
      <c r="AC54" s="302"/>
      <c r="AD54" s="300"/>
      <c r="AE54" s="302"/>
      <c r="AF54" s="301"/>
      <c r="AG54" s="298"/>
      <c r="AH54" s="677"/>
      <c r="AI54" s="677"/>
      <c r="AJ54" s="677"/>
      <c r="AK54" s="677"/>
      <c r="AL54" s="677"/>
      <c r="AM54" s="677"/>
    </row>
    <row r="55" spans="1:39" ht="3" customHeight="1" thickBot="1">
      <c r="A55" s="294"/>
      <c r="B55" s="662"/>
      <c r="C55" s="663"/>
      <c r="D55" s="294"/>
      <c r="E55" s="300"/>
      <c r="F55" s="300"/>
      <c r="G55" s="300"/>
      <c r="H55" s="300"/>
      <c r="I55" s="300"/>
      <c r="J55" s="301"/>
      <c r="K55" s="298"/>
      <c r="L55" s="294"/>
      <c r="M55" s="662"/>
      <c r="N55" s="663"/>
      <c r="O55" s="294"/>
      <c r="P55" s="300"/>
      <c r="Q55" s="300"/>
      <c r="R55" s="300"/>
      <c r="S55" s="300"/>
      <c r="T55" s="300"/>
      <c r="U55" s="301"/>
      <c r="V55" s="298"/>
      <c r="W55" s="294"/>
      <c r="X55" s="662"/>
      <c r="Y55" s="663"/>
      <c r="Z55" s="294"/>
      <c r="AA55" s="300"/>
      <c r="AB55" s="300"/>
      <c r="AC55" s="300"/>
      <c r="AD55" s="300"/>
      <c r="AE55" s="300"/>
      <c r="AF55" s="301"/>
      <c r="AG55" s="298"/>
      <c r="AH55" s="677"/>
      <c r="AI55" s="677"/>
      <c r="AJ55" s="677"/>
      <c r="AK55" s="677"/>
      <c r="AL55" s="677"/>
      <c r="AM55" s="677"/>
    </row>
    <row r="56" spans="1:39" ht="15" customHeight="1" thickBot="1">
      <c r="A56" s="294"/>
      <c r="B56" s="662"/>
      <c r="C56" s="663"/>
      <c r="D56" s="294"/>
      <c r="E56" s="318"/>
      <c r="F56" s="300"/>
      <c r="G56" s="318"/>
      <c r="H56" s="300"/>
      <c r="I56" s="318"/>
      <c r="J56" s="301"/>
      <c r="K56" s="298"/>
      <c r="L56" s="294"/>
      <c r="M56" s="662"/>
      <c r="N56" s="663"/>
      <c r="O56" s="294"/>
      <c r="P56" s="318"/>
      <c r="Q56" s="300"/>
      <c r="R56" s="318"/>
      <c r="S56" s="300"/>
      <c r="T56" s="318"/>
      <c r="U56" s="301"/>
      <c r="V56" s="298"/>
      <c r="W56" s="294"/>
      <c r="X56" s="662"/>
      <c r="Y56" s="663"/>
      <c r="Z56" s="294"/>
      <c r="AA56" s="318"/>
      <c r="AB56" s="300"/>
      <c r="AC56" s="318"/>
      <c r="AD56" s="300"/>
      <c r="AE56" s="318"/>
      <c r="AF56" s="301"/>
      <c r="AG56" s="298"/>
      <c r="AH56" s="677"/>
      <c r="AI56" s="677"/>
      <c r="AJ56" s="677"/>
      <c r="AK56" s="677"/>
      <c r="AL56" s="677"/>
      <c r="AM56" s="677"/>
    </row>
    <row r="57" spans="1:39" ht="8.4499999999999993" customHeight="1" thickBot="1">
      <c r="A57" s="294"/>
      <c r="B57" s="664"/>
      <c r="C57" s="665"/>
      <c r="D57" s="303"/>
      <c r="E57" s="304"/>
      <c r="F57" s="304"/>
      <c r="G57" s="304"/>
      <c r="H57" s="304"/>
      <c r="I57" s="304"/>
      <c r="J57" s="305"/>
      <c r="K57" s="298"/>
      <c r="L57" s="294"/>
      <c r="M57" s="664"/>
      <c r="N57" s="665"/>
      <c r="O57" s="303"/>
      <c r="P57" s="304"/>
      <c r="Q57" s="304"/>
      <c r="R57" s="304"/>
      <c r="S57" s="304"/>
      <c r="T57" s="304"/>
      <c r="U57" s="305"/>
      <c r="V57" s="298"/>
      <c r="W57" s="294"/>
      <c r="X57" s="664"/>
      <c r="Y57" s="665"/>
      <c r="Z57" s="303"/>
      <c r="AA57" s="304"/>
      <c r="AB57" s="304"/>
      <c r="AC57" s="304"/>
      <c r="AD57" s="304"/>
      <c r="AE57" s="304"/>
      <c r="AF57" s="305"/>
      <c r="AG57" s="298"/>
      <c r="AH57" s="677"/>
      <c r="AI57" s="677"/>
      <c r="AJ57" s="677"/>
      <c r="AK57" s="677"/>
      <c r="AL57" s="677"/>
      <c r="AM57" s="677"/>
    </row>
    <row r="58" spans="1:39" ht="8.4499999999999993" customHeight="1" thickBot="1">
      <c r="A58" s="294"/>
      <c r="B58" s="306"/>
      <c r="C58" s="306"/>
      <c r="D58" s="306"/>
      <c r="E58" s="306"/>
      <c r="F58" s="306"/>
      <c r="G58" s="306"/>
      <c r="H58" s="306"/>
      <c r="I58" s="306"/>
      <c r="J58" s="306"/>
      <c r="K58" s="298"/>
      <c r="L58" s="294"/>
      <c r="M58" s="306"/>
      <c r="N58" s="306"/>
      <c r="O58" s="306"/>
      <c r="P58" s="306"/>
      <c r="Q58" s="306"/>
      <c r="R58" s="306"/>
      <c r="S58" s="306"/>
      <c r="T58" s="306"/>
      <c r="U58" s="306"/>
      <c r="V58" s="298"/>
      <c r="W58" s="294"/>
      <c r="X58" s="306"/>
      <c r="Y58" s="306"/>
      <c r="Z58" s="306"/>
      <c r="AA58" s="306"/>
      <c r="AB58" s="306"/>
      <c r="AC58" s="306"/>
      <c r="AD58" s="306"/>
      <c r="AE58" s="306"/>
      <c r="AF58" s="306"/>
      <c r="AG58" s="298"/>
      <c r="AH58" s="677"/>
      <c r="AI58" s="677"/>
      <c r="AJ58" s="677"/>
      <c r="AK58" s="677"/>
      <c r="AL58" s="677"/>
      <c r="AM58" s="677"/>
    </row>
    <row r="59" spans="1:39" ht="15" customHeight="1">
      <c r="A59" s="669" t="s">
        <v>89</v>
      </c>
      <c r="B59" s="670"/>
      <c r="C59" s="671"/>
      <c r="D59" s="672"/>
      <c r="E59" s="672"/>
      <c r="F59" s="672"/>
      <c r="G59" s="672"/>
      <c r="H59" s="672"/>
      <c r="I59" s="673"/>
      <c r="J59" s="307"/>
      <c r="K59" s="308" t="s">
        <v>90</v>
      </c>
      <c r="L59" s="669" t="s">
        <v>89</v>
      </c>
      <c r="M59" s="670"/>
      <c r="N59" s="674"/>
      <c r="O59" s="675"/>
      <c r="P59" s="675"/>
      <c r="Q59" s="675"/>
      <c r="R59" s="675"/>
      <c r="S59" s="675"/>
      <c r="T59" s="676"/>
      <c r="U59" s="307"/>
      <c r="V59" s="308" t="s">
        <v>217</v>
      </c>
      <c r="W59" s="669" t="s">
        <v>89</v>
      </c>
      <c r="X59" s="670"/>
      <c r="Y59" s="671"/>
      <c r="Z59" s="672"/>
      <c r="AA59" s="672"/>
      <c r="AB59" s="672"/>
      <c r="AC59" s="672"/>
      <c r="AD59" s="672"/>
      <c r="AE59" s="673"/>
      <c r="AF59" s="307"/>
      <c r="AG59" s="308" t="s">
        <v>217</v>
      </c>
      <c r="AH59" s="677"/>
      <c r="AI59" s="677"/>
      <c r="AJ59" s="677"/>
      <c r="AK59" s="677"/>
      <c r="AL59" s="677"/>
      <c r="AM59" s="677"/>
    </row>
    <row r="60" spans="1:39" ht="4.3499999999999996" customHeight="1">
      <c r="A60" s="647"/>
      <c r="B60" s="648"/>
      <c r="C60" s="648"/>
      <c r="D60" s="648"/>
      <c r="E60" s="648"/>
      <c r="F60" s="648"/>
      <c r="G60" s="648"/>
      <c r="H60" s="648"/>
      <c r="I60" s="648"/>
      <c r="J60" s="648"/>
      <c r="K60" s="648"/>
      <c r="L60" s="648"/>
      <c r="M60" s="648"/>
      <c r="N60" s="648"/>
      <c r="O60" s="648"/>
      <c r="P60" s="648"/>
      <c r="Q60" s="648"/>
      <c r="R60" s="648"/>
      <c r="S60" s="648"/>
      <c r="T60" s="648"/>
      <c r="U60" s="648"/>
      <c r="V60" s="648"/>
      <c r="W60" s="648"/>
      <c r="X60" s="648"/>
      <c r="Y60" s="648"/>
      <c r="Z60" s="648"/>
      <c r="AA60" s="648"/>
      <c r="AB60" s="648"/>
      <c r="AC60" s="648"/>
      <c r="AD60" s="648"/>
      <c r="AE60" s="648"/>
      <c r="AF60" s="648"/>
      <c r="AG60" s="648"/>
      <c r="AH60" s="648"/>
      <c r="AI60" s="648"/>
      <c r="AJ60" s="648"/>
      <c r="AK60" s="648"/>
      <c r="AL60" s="648"/>
      <c r="AM60" s="649"/>
    </row>
    <row r="61" spans="1:39" ht="27" customHeight="1">
      <c r="A61" s="659" t="s">
        <v>91</v>
      </c>
      <c r="B61" s="659"/>
      <c r="C61" s="659"/>
      <c r="D61" s="659"/>
      <c r="E61" s="659"/>
      <c r="F61" s="659"/>
      <c r="G61" s="659"/>
      <c r="H61" s="659"/>
      <c r="I61" s="659"/>
      <c r="J61" s="659"/>
      <c r="K61" s="659"/>
      <c r="L61" s="659" t="s">
        <v>92</v>
      </c>
      <c r="M61" s="659"/>
      <c r="N61" s="659"/>
      <c r="O61" s="659"/>
      <c r="P61" s="659"/>
      <c r="Q61" s="659"/>
      <c r="R61" s="659"/>
      <c r="S61" s="659"/>
      <c r="T61" s="659"/>
      <c r="U61" s="659"/>
      <c r="V61" s="659"/>
      <c r="W61" s="659" t="s">
        <v>93</v>
      </c>
      <c r="X61" s="659"/>
      <c r="Y61" s="659"/>
      <c r="Z61" s="659"/>
      <c r="AA61" s="659"/>
      <c r="AB61" s="659"/>
      <c r="AC61" s="659"/>
      <c r="AD61" s="659"/>
      <c r="AE61" s="659"/>
      <c r="AF61" s="659"/>
      <c r="AG61" s="659"/>
      <c r="AH61" s="659" t="s">
        <v>94</v>
      </c>
      <c r="AI61" s="659"/>
      <c r="AJ61" s="659"/>
      <c r="AK61" s="659"/>
      <c r="AL61" s="659"/>
      <c r="AM61" s="659"/>
    </row>
    <row r="62" spans="1:39" ht="27" customHeight="1">
      <c r="A62" s="659"/>
      <c r="B62" s="659"/>
      <c r="C62" s="659"/>
      <c r="D62" s="659"/>
      <c r="E62" s="659"/>
      <c r="F62" s="659"/>
      <c r="G62" s="659"/>
      <c r="H62" s="659"/>
      <c r="I62" s="659"/>
      <c r="J62" s="659"/>
      <c r="K62" s="659"/>
      <c r="L62" s="690" t="s">
        <v>72</v>
      </c>
      <c r="M62" s="691"/>
      <c r="N62" s="701" t="s">
        <v>95</v>
      </c>
      <c r="O62" s="701"/>
      <c r="P62" s="701"/>
      <c r="Q62" s="701"/>
      <c r="R62" s="690" t="s">
        <v>96</v>
      </c>
      <c r="S62" s="691"/>
      <c r="T62" s="701" t="s">
        <v>97</v>
      </c>
      <c r="U62" s="701"/>
      <c r="V62" s="701"/>
      <c r="W62" s="690" t="s">
        <v>72</v>
      </c>
      <c r="X62" s="691"/>
      <c r="Y62" s="701" t="s">
        <v>95</v>
      </c>
      <c r="Z62" s="701"/>
      <c r="AA62" s="701"/>
      <c r="AB62" s="701"/>
      <c r="AC62" s="697" t="s">
        <v>72</v>
      </c>
      <c r="AD62" s="698"/>
      <c r="AE62" s="701" t="s">
        <v>97</v>
      </c>
      <c r="AF62" s="701"/>
      <c r="AG62" s="701"/>
      <c r="AH62" s="659"/>
      <c r="AI62" s="659"/>
      <c r="AJ62" s="659"/>
      <c r="AK62" s="659"/>
      <c r="AL62" s="659"/>
      <c r="AM62" s="659"/>
    </row>
    <row r="63" spans="1:39" ht="27" customHeight="1">
      <c r="A63" s="659"/>
      <c r="B63" s="659"/>
      <c r="C63" s="659"/>
      <c r="D63" s="659"/>
      <c r="E63" s="659"/>
      <c r="F63" s="659"/>
      <c r="G63" s="659"/>
      <c r="H63" s="659"/>
      <c r="I63" s="659"/>
      <c r="J63" s="659"/>
      <c r="K63" s="659"/>
      <c r="L63" s="692"/>
      <c r="M63" s="693"/>
      <c r="N63" s="689" t="s">
        <v>72</v>
      </c>
      <c r="O63" s="689"/>
      <c r="P63" s="689" t="s">
        <v>76</v>
      </c>
      <c r="Q63" s="689"/>
      <c r="R63" s="692"/>
      <c r="S63" s="693"/>
      <c r="T63" s="310" t="s">
        <v>72</v>
      </c>
      <c r="U63" s="689" t="s">
        <v>76</v>
      </c>
      <c r="V63" s="689"/>
      <c r="W63" s="692"/>
      <c r="X63" s="693"/>
      <c r="Y63" s="659" t="s">
        <v>72</v>
      </c>
      <c r="Z63" s="659"/>
      <c r="AA63" s="689" t="s">
        <v>76</v>
      </c>
      <c r="AB63" s="689"/>
      <c r="AC63" s="699"/>
      <c r="AD63" s="700"/>
      <c r="AE63" s="311" t="s">
        <v>72</v>
      </c>
      <c r="AF63" s="689" t="s">
        <v>76</v>
      </c>
      <c r="AG63" s="689"/>
      <c r="AH63" s="689" t="s">
        <v>98</v>
      </c>
      <c r="AI63" s="689"/>
      <c r="AJ63" s="689"/>
      <c r="AK63" s="689"/>
      <c r="AL63" s="689" t="s">
        <v>99</v>
      </c>
      <c r="AM63" s="689"/>
    </row>
    <row r="64" spans="1:39" ht="27" customHeight="1">
      <c r="A64" s="658"/>
      <c r="B64" s="658"/>
      <c r="C64" s="658"/>
      <c r="D64" s="658"/>
      <c r="E64" s="658"/>
      <c r="F64" s="658"/>
      <c r="G64" s="658"/>
      <c r="H64" s="658"/>
      <c r="I64" s="658"/>
      <c r="J64" s="658"/>
      <c r="K64" s="658"/>
      <c r="L64" s="658"/>
      <c r="M64" s="658"/>
      <c r="N64" s="658"/>
      <c r="O64" s="658"/>
      <c r="P64" s="658"/>
      <c r="Q64" s="658"/>
      <c r="R64" s="658"/>
      <c r="S64" s="658"/>
      <c r="T64" s="319"/>
      <c r="U64" s="658"/>
      <c r="V64" s="658"/>
      <c r="W64" s="658"/>
      <c r="X64" s="658"/>
      <c r="Y64" s="658"/>
      <c r="Z64" s="658"/>
      <c r="AA64" s="658"/>
      <c r="AB64" s="658"/>
      <c r="AC64" s="658"/>
      <c r="AD64" s="658"/>
      <c r="AE64" s="320"/>
      <c r="AF64" s="695"/>
      <c r="AG64" s="696"/>
      <c r="AH64" s="658"/>
      <c r="AI64" s="658"/>
      <c r="AJ64" s="658"/>
      <c r="AK64" s="658"/>
      <c r="AL64" s="658"/>
      <c r="AM64" s="658"/>
    </row>
    <row r="65" spans="1:39" ht="4.3499999999999996" customHeight="1">
      <c r="A65" s="312"/>
      <c r="B65" s="312"/>
      <c r="C65" s="312"/>
      <c r="D65" s="312"/>
      <c r="E65" s="312"/>
      <c r="F65" s="312"/>
      <c r="G65" s="312"/>
      <c r="H65" s="312"/>
      <c r="I65" s="312"/>
      <c r="J65" s="312"/>
      <c r="K65" s="312"/>
      <c r="L65" s="312"/>
      <c r="M65" s="312"/>
      <c r="N65" s="312"/>
      <c r="O65" s="312"/>
      <c r="P65" s="312"/>
      <c r="Q65" s="312"/>
      <c r="R65" s="312"/>
      <c r="S65" s="312"/>
      <c r="T65" s="312"/>
      <c r="U65" s="312"/>
      <c r="V65" s="312"/>
      <c r="W65" s="312"/>
      <c r="X65" s="312"/>
      <c r="Y65" s="312"/>
      <c r="Z65" s="312"/>
      <c r="AA65" s="312"/>
      <c r="AB65" s="312"/>
      <c r="AC65" s="312"/>
      <c r="AD65" s="312"/>
      <c r="AE65" s="312"/>
      <c r="AF65" s="312"/>
      <c r="AG65" s="312"/>
      <c r="AH65" s="312"/>
      <c r="AI65" s="312"/>
      <c r="AJ65" s="312"/>
      <c r="AK65" s="312"/>
      <c r="AL65" s="312"/>
      <c r="AM65" s="312"/>
    </row>
    <row r="66" spans="1:39" ht="15" customHeight="1">
      <c r="A66" s="655" t="s">
        <v>205</v>
      </c>
      <c r="B66" s="655"/>
      <c r="C66" s="655"/>
      <c r="D66" s="655"/>
      <c r="E66" s="655"/>
      <c r="F66" s="655"/>
      <c r="G66" s="655"/>
      <c r="H66" s="655"/>
      <c r="I66" s="655"/>
      <c r="J66" s="646"/>
      <c r="K66" s="646"/>
      <c r="L66" s="646"/>
      <c r="M66" s="646"/>
      <c r="N66" s="646"/>
      <c r="O66" s="646"/>
      <c r="P66" s="313"/>
      <c r="Q66" s="313"/>
      <c r="R66" s="313"/>
      <c r="S66" s="313"/>
      <c r="T66" s="314"/>
      <c r="U66" s="694"/>
      <c r="V66" s="694"/>
      <c r="W66" s="694"/>
      <c r="X66" s="694"/>
      <c r="Y66" s="694"/>
      <c r="Z66" s="694"/>
      <c r="AA66" s="694"/>
      <c r="AB66" s="694"/>
      <c r="AC66" s="694"/>
      <c r="AD66" s="694"/>
      <c r="AE66" s="312"/>
      <c r="AF66" s="312"/>
      <c r="AG66" s="312"/>
      <c r="AH66" s="312"/>
      <c r="AI66" s="312"/>
      <c r="AJ66" s="312"/>
      <c r="AK66" s="312"/>
      <c r="AL66" s="312"/>
      <c r="AM66" s="312"/>
    </row>
    <row r="67" spans="1:39" ht="15" customHeight="1">
      <c r="A67" s="655" t="s">
        <v>9</v>
      </c>
      <c r="B67" s="655"/>
      <c r="C67" s="655"/>
      <c r="D67" s="655"/>
      <c r="E67" s="655"/>
      <c r="F67" s="655"/>
      <c r="G67" s="655"/>
      <c r="H67" s="655"/>
      <c r="I67" s="655"/>
      <c r="J67" s="646"/>
      <c r="K67" s="646"/>
      <c r="L67" s="646"/>
      <c r="M67" s="646"/>
      <c r="N67" s="646"/>
      <c r="O67" s="646"/>
      <c r="P67" s="315"/>
      <c r="Q67" s="315"/>
      <c r="R67" s="315"/>
      <c r="S67" s="312"/>
      <c r="T67" s="313" t="s">
        <v>100</v>
      </c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2"/>
      <c r="AI67" s="312"/>
      <c r="AJ67" s="312"/>
      <c r="AK67" s="312"/>
      <c r="AL67" s="312"/>
      <c r="AM67" s="312"/>
    </row>
    <row r="68" spans="1:39" ht="15" customHeight="1">
      <c r="A68" s="654" t="s">
        <v>206</v>
      </c>
      <c r="B68" s="654"/>
      <c r="C68" s="654"/>
      <c r="D68" s="654"/>
      <c r="E68" s="654"/>
      <c r="F68" s="654"/>
      <c r="G68" s="654"/>
      <c r="H68" s="654"/>
      <c r="I68" s="654"/>
      <c r="J68" s="645"/>
      <c r="K68" s="645"/>
      <c r="L68" s="645"/>
      <c r="M68" s="645"/>
      <c r="N68" s="645"/>
      <c r="O68" s="645"/>
      <c r="P68" s="315"/>
      <c r="Q68" s="315"/>
      <c r="R68" s="312"/>
      <c r="S68" s="312"/>
      <c r="T68" s="313" t="s">
        <v>2</v>
      </c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2"/>
      <c r="AI68" s="312"/>
      <c r="AJ68" s="312"/>
      <c r="AK68" s="312"/>
      <c r="AL68" s="312"/>
      <c r="AM68" s="313"/>
    </row>
    <row r="69" spans="1:39" ht="15" customHeight="1">
      <c r="A69" s="312"/>
      <c r="B69" s="312"/>
      <c r="C69" s="312"/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312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2"/>
      <c r="AI69" s="312"/>
      <c r="AJ69" s="312"/>
      <c r="AK69" s="312"/>
      <c r="AL69" s="312"/>
      <c r="AM69" s="312"/>
    </row>
    <row r="70" spans="1:39" ht="15" customHeight="1">
      <c r="A70" s="312"/>
      <c r="B70" s="312"/>
      <c r="C70" s="312"/>
      <c r="D70" s="312"/>
      <c r="E70" s="312"/>
      <c r="F70" s="312"/>
      <c r="G70" s="312"/>
      <c r="H70" s="312"/>
      <c r="I70" s="312"/>
      <c r="J70" s="312"/>
      <c r="K70" s="312"/>
      <c r="L70" s="312"/>
      <c r="M70" s="312"/>
      <c r="N70" s="312"/>
      <c r="O70" s="312"/>
      <c r="P70" s="312"/>
      <c r="Q70" s="312"/>
      <c r="R70" s="312"/>
      <c r="S70" s="312"/>
      <c r="T70" s="312"/>
      <c r="U70" s="312"/>
      <c r="V70" s="312"/>
      <c r="W70" s="312"/>
      <c r="X70" s="312"/>
      <c r="Y70" s="312"/>
      <c r="Z70" s="312"/>
      <c r="AA70" s="312"/>
      <c r="AB70" s="312"/>
      <c r="AC70" s="312"/>
      <c r="AD70" s="312"/>
      <c r="AE70" s="312"/>
      <c r="AF70" s="312"/>
      <c r="AG70" s="312"/>
      <c r="AH70" s="312"/>
      <c r="AI70" s="312"/>
      <c r="AJ70" s="312"/>
      <c r="AK70" s="312"/>
      <c r="AL70" s="312"/>
      <c r="AM70" s="312"/>
    </row>
    <row r="71" spans="1:39" ht="15" customHeight="1"/>
    <row r="72" spans="1:39" ht="15" customHeight="1"/>
    <row r="73" spans="1:39" ht="15" customHeight="1"/>
  </sheetData>
  <sheetProtection algorithmName="SHA-512" hashValue="COF954zVZmVFB9sylTqgi6BI7uMSA8RKzYrL045fs5ue8JDT38tb26qq3X9rIg4Ug9g27SU4ppRhbxvEbrIcwg==" saltValue="uH8lKQklG8DflmenzXdWvg==" spinCount="100000" sheet="1" objects="1" scenarios="1"/>
  <mergeCells count="145">
    <mergeCell ref="P63:Q63"/>
    <mergeCell ref="U63:V63"/>
    <mergeCell ref="A64:K64"/>
    <mergeCell ref="AE62:AG62"/>
    <mergeCell ref="AF63:AG63"/>
    <mergeCell ref="P64:Q64"/>
    <mergeCell ref="R64:S64"/>
    <mergeCell ref="U64:V64"/>
    <mergeCell ref="W64:X64"/>
    <mergeCell ref="Y64:Z64"/>
    <mergeCell ref="AA64:AB64"/>
    <mergeCell ref="AC64:AD64"/>
    <mergeCell ref="Y63:Z63"/>
    <mergeCell ref="Y62:AB62"/>
    <mergeCell ref="AA63:AB63"/>
    <mergeCell ref="AL50:AL59"/>
    <mergeCell ref="AM50:AM59"/>
    <mergeCell ref="AM10:AM19"/>
    <mergeCell ref="AL10:AL19"/>
    <mergeCell ref="AH10:AH19"/>
    <mergeCell ref="AI10:AI19"/>
    <mergeCell ref="AJ10:AJ19"/>
    <mergeCell ref="AK10:AK19"/>
    <mergeCell ref="AH20:AH29"/>
    <mergeCell ref="AI20:AI29"/>
    <mergeCell ref="AJ20:AJ29"/>
    <mergeCell ref="AK20:AK29"/>
    <mergeCell ref="AL20:AL29"/>
    <mergeCell ref="AM20:AM29"/>
    <mergeCell ref="B21:C27"/>
    <mergeCell ref="M21:N27"/>
    <mergeCell ref="X21:Y27"/>
    <mergeCell ref="A29:B29"/>
    <mergeCell ref="C29:I29"/>
    <mergeCell ref="L29:M29"/>
    <mergeCell ref="N29:T29"/>
    <mergeCell ref="W29:X29"/>
    <mergeCell ref="Y29:AE29"/>
    <mergeCell ref="B31:C37"/>
    <mergeCell ref="M31:N37"/>
    <mergeCell ref="X31:Y37"/>
    <mergeCell ref="A39:B39"/>
    <mergeCell ref="C39:I39"/>
    <mergeCell ref="L39:M39"/>
    <mergeCell ref="N39:T39"/>
    <mergeCell ref="U66:AD66"/>
    <mergeCell ref="AH63:AK63"/>
    <mergeCell ref="AH64:AK64"/>
    <mergeCell ref="AF64:AG64"/>
    <mergeCell ref="R62:S63"/>
    <mergeCell ref="W62:X63"/>
    <mergeCell ref="AC62:AD63"/>
    <mergeCell ref="AI50:AI59"/>
    <mergeCell ref="AJ50:AJ59"/>
    <mergeCell ref="AK50:AK59"/>
    <mergeCell ref="N63:O63"/>
    <mergeCell ref="L64:M64"/>
    <mergeCell ref="N64:O64"/>
    <mergeCell ref="A61:K63"/>
    <mergeCell ref="L61:V61"/>
    <mergeCell ref="N62:Q62"/>
    <mergeCell ref="T62:V62"/>
    <mergeCell ref="AL63:AM63"/>
    <mergeCell ref="B11:C17"/>
    <mergeCell ref="A19:B19"/>
    <mergeCell ref="M11:N17"/>
    <mergeCell ref="L19:M19"/>
    <mergeCell ref="C19:I19"/>
    <mergeCell ref="N19:T19"/>
    <mergeCell ref="X11:Y17"/>
    <mergeCell ref="W19:X19"/>
    <mergeCell ref="Y19:AE19"/>
    <mergeCell ref="W39:X39"/>
    <mergeCell ref="Y39:AE39"/>
    <mergeCell ref="AH30:AH39"/>
    <mergeCell ref="AI30:AI39"/>
    <mergeCell ref="AJ30:AJ39"/>
    <mergeCell ref="AK30:AK39"/>
    <mergeCell ref="AL30:AL39"/>
    <mergeCell ref="AM30:AM39"/>
    <mergeCell ref="AI40:AI49"/>
    <mergeCell ref="AJ40:AJ49"/>
    <mergeCell ref="AK40:AK49"/>
    <mergeCell ref="AL40:AL49"/>
    <mergeCell ref="AM40:AM49"/>
    <mergeCell ref="L62:M63"/>
    <mergeCell ref="A59:B59"/>
    <mergeCell ref="C59:I59"/>
    <mergeCell ref="L59:M59"/>
    <mergeCell ref="N59:T59"/>
    <mergeCell ref="W59:X59"/>
    <mergeCell ref="Y59:AE59"/>
    <mergeCell ref="AH40:AH49"/>
    <mergeCell ref="AH50:AH59"/>
    <mergeCell ref="W61:AG61"/>
    <mergeCell ref="M41:N47"/>
    <mergeCell ref="X41:Y47"/>
    <mergeCell ref="A49:B49"/>
    <mergeCell ref="C49:I49"/>
    <mergeCell ref="L49:M49"/>
    <mergeCell ref="N49:T49"/>
    <mergeCell ref="W49:X49"/>
    <mergeCell ref="Y49:AE49"/>
    <mergeCell ref="B51:C57"/>
    <mergeCell ref="M51:N57"/>
    <mergeCell ref="X51:Y57"/>
    <mergeCell ref="AG1:AJ1"/>
    <mergeCell ref="AK1:AM1"/>
    <mergeCell ref="AG2:AJ2"/>
    <mergeCell ref="AK2:AM2"/>
    <mergeCell ref="AE6:AG6"/>
    <mergeCell ref="AA6:AD6"/>
    <mergeCell ref="Q2:AF2"/>
    <mergeCell ref="Q1:AF1"/>
    <mergeCell ref="A1:P1"/>
    <mergeCell ref="A2:P2"/>
    <mergeCell ref="AH3:AH9"/>
    <mergeCell ref="AI3:AI9"/>
    <mergeCell ref="AJ3:AJ9"/>
    <mergeCell ref="AK3:AK9"/>
    <mergeCell ref="AL3:AL9"/>
    <mergeCell ref="J68:O68"/>
    <mergeCell ref="J67:O67"/>
    <mergeCell ref="J66:O66"/>
    <mergeCell ref="A60:AM60"/>
    <mergeCell ref="Q7:AG7"/>
    <mergeCell ref="Q6:Z6"/>
    <mergeCell ref="Q5:AG5"/>
    <mergeCell ref="Q4:AG4"/>
    <mergeCell ref="Q3:AG3"/>
    <mergeCell ref="A3:P3"/>
    <mergeCell ref="A4:P4"/>
    <mergeCell ref="A5:P5"/>
    <mergeCell ref="A6:P6"/>
    <mergeCell ref="A7:P7"/>
    <mergeCell ref="A68:I68"/>
    <mergeCell ref="A67:I67"/>
    <mergeCell ref="A66:I66"/>
    <mergeCell ref="AM3:AM9"/>
    <mergeCell ref="A8:K9"/>
    <mergeCell ref="L8:V9"/>
    <mergeCell ref="W8:AG9"/>
    <mergeCell ref="AL64:AM64"/>
    <mergeCell ref="AH61:AM62"/>
    <mergeCell ref="B41:C47"/>
  </mergeCells>
  <pageMargins left="0.21502976190476192" right="0.21502976190476192" top="1.1613906926406927" bottom="0.6830357142857143" header="0.31458333333333333" footer="0.31458333333333333"/>
  <pageSetup paperSize="9" scale="85" orientation="portrait" r:id="rId1"/>
  <headerFooter>
    <oddHeader>&amp;L&amp;G&amp;R&amp;"Arial Narrow,Normal"&amp;9EVALUACION EXTERNA INDIRECTA DEL DESEMPEÑO 
FO-GS-00
14-02-2018
V. 01</oddHeader>
    <oddFooter>&amp;CCarrera 21 N° 8-32, Cod. Postal 850001, Tel. 6336339 Ext. 214, Yopal, Casanare
www.casanare.gov.co -  salud@casanare.gov.co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BB1090"/>
  <sheetViews>
    <sheetView workbookViewId="0"/>
  </sheetViews>
  <sheetFormatPr baseColWidth="10" defaultColWidth="10.28515625" defaultRowHeight="14.25"/>
  <cols>
    <col min="1" max="1" width="17.5703125" style="36" customWidth="1"/>
    <col min="2" max="2" width="21.5703125" style="36" customWidth="1"/>
    <col min="3" max="3" width="13.5703125" style="36" customWidth="1"/>
    <col min="4" max="4" width="10.28515625" style="36"/>
    <col min="5" max="5" width="13.85546875" style="36" customWidth="1"/>
    <col min="6" max="6" width="36.85546875" style="36" customWidth="1"/>
    <col min="7" max="17" width="10.28515625" style="36"/>
    <col min="18" max="18" width="21" style="36" customWidth="1"/>
    <col min="19" max="19" width="18.28515625" style="36" customWidth="1"/>
    <col min="20" max="20" width="14.7109375" style="36" customWidth="1"/>
    <col min="21" max="24" width="10.28515625" style="36"/>
    <col min="25" max="25" width="32.85546875" style="36" customWidth="1"/>
    <col min="26" max="26" width="16.5703125" style="36" customWidth="1"/>
    <col min="27" max="27" width="34.7109375" style="37" customWidth="1"/>
    <col min="28" max="28" width="18.5703125" style="37" customWidth="1"/>
    <col min="29" max="29" width="31.5703125" style="37" customWidth="1"/>
    <col min="30" max="37" width="12.7109375" style="37" customWidth="1"/>
    <col min="38" max="39" width="12.5703125" style="37" bestFit="1" customWidth="1"/>
    <col min="40" max="40" width="12.7109375" style="37" customWidth="1"/>
    <col min="41" max="41" width="12.5703125" style="37" bestFit="1" customWidth="1"/>
    <col min="42" max="42" width="12.7109375" style="37" customWidth="1"/>
    <col min="43" max="43" width="13.85546875" style="37" customWidth="1"/>
    <col min="44" max="54" width="12.5703125" style="37" bestFit="1" customWidth="1"/>
    <col min="55" max="16384" width="10.28515625" style="36"/>
  </cols>
  <sheetData>
    <row r="1" spans="1:12" ht="26.25" customHeight="1">
      <c r="A1" s="95"/>
      <c r="B1" s="706" t="s">
        <v>45</v>
      </c>
      <c r="C1" s="706"/>
      <c r="D1" s="706" t="s">
        <v>123</v>
      </c>
      <c r="E1" s="706"/>
      <c r="F1" s="706"/>
      <c r="G1" s="708"/>
      <c r="H1" s="708"/>
      <c r="J1" s="94"/>
      <c r="K1" s="94"/>
      <c r="L1" s="94"/>
    </row>
    <row r="2" spans="1:12" ht="23.25" customHeight="1">
      <c r="A2" s="93"/>
      <c r="B2" s="706"/>
      <c r="C2" s="706"/>
      <c r="D2" s="706"/>
      <c r="E2" s="706"/>
      <c r="F2" s="706"/>
      <c r="G2" s="708"/>
      <c r="H2" s="708"/>
    </row>
    <row r="3" spans="1:12" ht="27.75" customHeight="1">
      <c r="A3" s="93"/>
      <c r="B3" s="707"/>
      <c r="C3" s="707"/>
      <c r="D3" s="709" t="s">
        <v>124</v>
      </c>
      <c r="E3" s="709"/>
      <c r="F3" s="709"/>
      <c r="G3" s="710" t="s">
        <v>125</v>
      </c>
      <c r="H3" s="710"/>
    </row>
    <row r="4" spans="1:12" ht="14.1" customHeight="1">
      <c r="A4" s="51"/>
      <c r="B4" s="49"/>
      <c r="C4" s="49"/>
      <c r="D4" s="49"/>
      <c r="E4" s="49"/>
      <c r="F4" s="49"/>
      <c r="G4" s="49"/>
      <c r="H4" s="55"/>
    </row>
    <row r="5" spans="1:12" ht="14.1" customHeight="1">
      <c r="A5" s="711" t="s">
        <v>126</v>
      </c>
      <c r="B5" s="712"/>
      <c r="C5" s="92"/>
      <c r="D5" s="58"/>
      <c r="E5" s="57"/>
      <c r="F5" s="57"/>
      <c r="G5" s="57"/>
      <c r="H5" s="55"/>
    </row>
    <row r="6" spans="1:12" ht="14.1" customHeight="1">
      <c r="A6" s="51"/>
      <c r="B6" s="49"/>
      <c r="C6" s="49"/>
      <c r="D6" s="49"/>
      <c r="E6" s="49"/>
      <c r="F6" s="49"/>
      <c r="G6" s="49"/>
      <c r="H6" s="48"/>
    </row>
    <row r="7" spans="1:12" ht="14.1" customHeight="1">
      <c r="A7" s="702" t="s">
        <v>127</v>
      </c>
      <c r="B7" s="703"/>
      <c r="C7" s="58"/>
      <c r="D7" s="58"/>
      <c r="E7" s="68" t="s">
        <v>128</v>
      </c>
      <c r="F7" s="58"/>
      <c r="G7" s="58"/>
      <c r="H7" s="55"/>
    </row>
    <row r="8" spans="1:12" ht="14.1" customHeight="1">
      <c r="A8" s="51"/>
      <c r="B8" s="49"/>
      <c r="C8" s="49"/>
      <c r="D8" s="49"/>
      <c r="E8" s="49"/>
      <c r="F8" s="49"/>
      <c r="G8" s="49"/>
      <c r="H8" s="55"/>
    </row>
    <row r="9" spans="1:12" ht="14.1" customHeight="1">
      <c r="A9" s="702" t="s">
        <v>129</v>
      </c>
      <c r="B9" s="703"/>
      <c r="C9" s="49" t="s">
        <v>130</v>
      </c>
      <c r="D9" s="91"/>
      <c r="E9" s="68" t="s">
        <v>131</v>
      </c>
      <c r="F9" s="90"/>
      <c r="G9" s="49"/>
      <c r="H9" s="55"/>
    </row>
    <row r="10" spans="1:12" ht="42.75">
      <c r="A10" s="89" t="s">
        <v>132</v>
      </c>
      <c r="B10" s="88" t="s">
        <v>133</v>
      </c>
      <c r="C10" s="87" t="s">
        <v>134</v>
      </c>
      <c r="D10" s="87" t="s">
        <v>135</v>
      </c>
      <c r="E10" s="49"/>
      <c r="F10" s="86" t="s">
        <v>136</v>
      </c>
      <c r="G10" s="86"/>
      <c r="H10" s="55"/>
      <c r="I10" s="85"/>
    </row>
    <row r="11" spans="1:12" ht="15" thickBot="1">
      <c r="A11" s="51"/>
      <c r="B11" s="49"/>
      <c r="C11" s="49" t="s">
        <v>137</v>
      </c>
      <c r="D11" s="49" t="s">
        <v>138</v>
      </c>
      <c r="E11" s="49"/>
      <c r="F11" s="49"/>
      <c r="G11" s="49"/>
      <c r="H11" s="55"/>
    </row>
    <row r="12" spans="1:12">
      <c r="A12" s="78"/>
      <c r="B12" s="78"/>
      <c r="C12" s="83"/>
      <c r="D12" s="76"/>
      <c r="E12" s="49"/>
      <c r="F12" s="49" t="s">
        <v>139</v>
      </c>
      <c r="G12" s="49" t="e">
        <f>CORREL(C12:C31,D12:D31)</f>
        <v>#DIV/0!</v>
      </c>
      <c r="H12" s="55"/>
    </row>
    <row r="13" spans="1:12" ht="17.25">
      <c r="A13" s="78"/>
      <c r="B13" s="78"/>
      <c r="C13" s="79"/>
      <c r="D13" s="76"/>
      <c r="E13" s="49"/>
      <c r="F13" s="49" t="s">
        <v>140</v>
      </c>
      <c r="G13" s="49" t="e">
        <f>RSQ(C12:C31,D12:D31)</f>
        <v>#DIV/0!</v>
      </c>
      <c r="H13" s="55"/>
    </row>
    <row r="14" spans="1:12">
      <c r="A14" s="78"/>
      <c r="B14" s="78"/>
      <c r="C14" s="79"/>
      <c r="D14" s="76"/>
      <c r="E14" s="49"/>
      <c r="F14" s="49" t="s">
        <v>141</v>
      </c>
      <c r="G14" s="49">
        <v>0</v>
      </c>
      <c r="H14" s="55"/>
    </row>
    <row r="15" spans="1:12" ht="18.75">
      <c r="A15" s="78"/>
      <c r="B15" s="78"/>
      <c r="C15" s="79"/>
      <c r="D15" s="76"/>
      <c r="E15" s="49"/>
      <c r="F15" s="49" t="s">
        <v>142</v>
      </c>
      <c r="G15" s="49" t="e">
        <f>SQRT(AK1028/(C35-2))</f>
        <v>#NUM!</v>
      </c>
      <c r="H15" s="55"/>
    </row>
    <row r="16" spans="1:12">
      <c r="A16" s="78"/>
      <c r="B16" s="78"/>
      <c r="C16" s="79"/>
      <c r="D16" s="76"/>
      <c r="E16" s="49"/>
      <c r="F16" s="49" t="s">
        <v>143</v>
      </c>
      <c r="G16" s="49">
        <f>+D35-1</f>
        <v>-1</v>
      </c>
      <c r="H16" s="55"/>
    </row>
    <row r="17" spans="1:8">
      <c r="A17" s="78"/>
      <c r="B17" s="78"/>
      <c r="C17" s="79"/>
      <c r="D17" s="76"/>
      <c r="E17" s="49"/>
      <c r="F17" s="84" t="s">
        <v>144</v>
      </c>
      <c r="G17" s="84" t="e">
        <f>+AI1039</f>
        <v>#DIV/0!</v>
      </c>
      <c r="H17" s="55"/>
    </row>
    <row r="18" spans="1:8">
      <c r="A18" s="78"/>
      <c r="B18" s="78"/>
      <c r="C18" s="79"/>
      <c r="D18" s="76"/>
      <c r="E18" s="49"/>
      <c r="F18" s="49" t="s">
        <v>145</v>
      </c>
      <c r="G18" s="49" t="e">
        <f>_xlfn.T.TEST(C12:C31,D12:D31,2,1)</f>
        <v>#DIV/0!</v>
      </c>
      <c r="H18" s="55"/>
    </row>
    <row r="19" spans="1:8" ht="15" thickBot="1">
      <c r="A19" s="78"/>
      <c r="B19" s="78"/>
      <c r="C19" s="79"/>
      <c r="D19" s="76"/>
      <c r="E19" s="49"/>
      <c r="F19" s="49" t="s">
        <v>146</v>
      </c>
      <c r="G19" s="49" t="e">
        <f>TINV(0.05,(C35-1))</f>
        <v>#NUM!</v>
      </c>
      <c r="H19" s="55"/>
    </row>
    <row r="20" spans="1:8">
      <c r="A20" s="78"/>
      <c r="B20" s="78"/>
      <c r="C20" s="83"/>
      <c r="D20" s="76"/>
      <c r="E20" s="49"/>
      <c r="F20" s="63" t="s">
        <v>147</v>
      </c>
      <c r="G20" s="82" t="e">
        <f>_xlfn.T.TEST(C12:C31,D12:D31,1,1)</f>
        <v>#DIV/0!</v>
      </c>
      <c r="H20" s="55"/>
    </row>
    <row r="21" spans="1:8">
      <c r="A21" s="78"/>
      <c r="B21" s="78"/>
      <c r="C21" s="79"/>
      <c r="D21" s="76"/>
      <c r="E21" s="49"/>
      <c r="F21" s="63" t="s">
        <v>148</v>
      </c>
      <c r="G21" s="81" t="e">
        <f>TINV(0.1,(C35-1))</f>
        <v>#NUM!</v>
      </c>
      <c r="H21" s="55"/>
    </row>
    <row r="22" spans="1:8">
      <c r="A22" s="78"/>
      <c r="B22" s="78"/>
      <c r="C22" s="79"/>
      <c r="D22" s="76"/>
      <c r="E22" s="49"/>
      <c r="F22" s="49"/>
      <c r="G22" s="81"/>
      <c r="H22" s="55"/>
    </row>
    <row r="23" spans="1:8">
      <c r="A23" s="78"/>
      <c r="B23" s="78"/>
      <c r="C23" s="79"/>
      <c r="D23" s="76"/>
      <c r="E23" s="49"/>
      <c r="F23" s="49"/>
      <c r="G23" s="80"/>
      <c r="H23" s="55"/>
    </row>
    <row r="24" spans="1:8">
      <c r="A24" s="78"/>
      <c r="B24" s="78"/>
      <c r="C24" s="79"/>
      <c r="D24" s="76"/>
      <c r="E24" s="49"/>
      <c r="F24" s="49"/>
      <c r="G24" s="80"/>
      <c r="H24" s="55"/>
    </row>
    <row r="25" spans="1:8">
      <c r="A25" s="78"/>
      <c r="B25" s="78"/>
      <c r="C25" s="79"/>
      <c r="D25" s="76"/>
      <c r="E25" s="49"/>
      <c r="F25" s="49"/>
      <c r="G25" s="80"/>
      <c r="H25" s="55"/>
    </row>
    <row r="26" spans="1:8">
      <c r="A26" s="78"/>
      <c r="B26" s="78"/>
      <c r="C26" s="79"/>
      <c r="D26" s="76"/>
      <c r="E26" s="49"/>
      <c r="F26" s="49"/>
      <c r="G26" s="49"/>
      <c r="H26" s="55"/>
    </row>
    <row r="27" spans="1:8">
      <c r="A27" s="78"/>
      <c r="B27" s="78"/>
      <c r="C27" s="79"/>
      <c r="D27" s="76"/>
      <c r="E27" s="49"/>
      <c r="F27" s="49"/>
      <c r="G27" s="80"/>
      <c r="H27" s="55"/>
    </row>
    <row r="28" spans="1:8">
      <c r="A28" s="78"/>
      <c r="B28" s="78"/>
      <c r="C28" s="79"/>
      <c r="D28" s="76"/>
      <c r="E28" s="49"/>
      <c r="F28" s="49"/>
      <c r="G28" s="80"/>
      <c r="H28" s="55"/>
    </row>
    <row r="29" spans="1:8">
      <c r="A29" s="78"/>
      <c r="B29" s="78"/>
      <c r="C29" s="79"/>
      <c r="D29" s="76"/>
      <c r="E29" s="49"/>
      <c r="F29" s="49"/>
      <c r="G29" s="49"/>
      <c r="H29" s="55"/>
    </row>
    <row r="30" spans="1:8">
      <c r="A30" s="78"/>
      <c r="B30" s="78"/>
      <c r="C30" s="79"/>
      <c r="D30" s="76"/>
      <c r="E30" s="49"/>
      <c r="F30" s="49"/>
      <c r="G30" s="49"/>
      <c r="H30" s="55"/>
    </row>
    <row r="31" spans="1:8" ht="15" thickBot="1">
      <c r="A31" s="78"/>
      <c r="B31" s="78"/>
      <c r="C31" s="77"/>
      <c r="D31" s="76"/>
      <c r="E31" s="49"/>
      <c r="F31" s="49"/>
      <c r="G31" s="49"/>
      <c r="H31" s="55"/>
    </row>
    <row r="32" spans="1:8">
      <c r="A32" s="51" t="s">
        <v>149</v>
      </c>
      <c r="B32" s="49"/>
      <c r="C32" s="49">
        <f>SUM(C12:C31)</f>
        <v>0</v>
      </c>
      <c r="D32" s="75">
        <f>SUM(D12:D31)</f>
        <v>0</v>
      </c>
      <c r="E32" s="49"/>
      <c r="F32" s="49"/>
      <c r="G32" s="49"/>
      <c r="H32" s="55"/>
    </row>
    <row r="33" spans="1:8">
      <c r="A33" s="51" t="s">
        <v>150</v>
      </c>
      <c r="B33" s="49"/>
      <c r="C33" s="49" t="e">
        <f>AVERAGE(C12:C31)</f>
        <v>#DIV/0!</v>
      </c>
      <c r="D33" s="49" t="e">
        <f>AVERAGE(D12:D31)</f>
        <v>#DIV/0!</v>
      </c>
      <c r="E33" s="49"/>
      <c r="F33" s="49"/>
      <c r="G33" s="49"/>
      <c r="H33" s="55"/>
    </row>
    <row r="34" spans="1:8">
      <c r="A34" s="51" t="s">
        <v>151</v>
      </c>
      <c r="B34" s="49"/>
      <c r="C34" s="49" t="e">
        <f>_xlfn.VAR.S(C12:C31)</f>
        <v>#DIV/0!</v>
      </c>
      <c r="D34" s="49" t="e">
        <f>_xlfn.VAR.S(D12:D31)</f>
        <v>#DIV/0!</v>
      </c>
      <c r="E34" s="49"/>
      <c r="F34" s="49"/>
      <c r="G34" s="49"/>
      <c r="H34" s="55"/>
    </row>
    <row r="35" spans="1:8">
      <c r="A35" s="51" t="s">
        <v>152</v>
      </c>
      <c r="B35" s="49"/>
      <c r="C35" s="49">
        <f>COUNT(C12:C31)</f>
        <v>0</v>
      </c>
      <c r="D35" s="49">
        <f>COUNT(D12:D31)</f>
        <v>0</v>
      </c>
      <c r="E35" s="49"/>
      <c r="F35" s="49"/>
      <c r="G35" s="49"/>
      <c r="H35" s="55"/>
    </row>
    <row r="36" spans="1:8">
      <c r="A36" s="51" t="s">
        <v>153</v>
      </c>
      <c r="B36" s="49"/>
      <c r="C36" s="49"/>
      <c r="D36" s="49" t="e">
        <f>+_xlfn.STDEV.S(D12:D31)</f>
        <v>#DIV/0!</v>
      </c>
      <c r="E36" s="49"/>
      <c r="F36" s="49"/>
      <c r="G36" s="49"/>
      <c r="H36" s="55"/>
    </row>
    <row r="37" spans="1:8">
      <c r="A37" s="74" t="s">
        <v>154</v>
      </c>
      <c r="B37" s="73"/>
      <c r="C37" s="69"/>
      <c r="D37" s="49"/>
      <c r="E37" s="49"/>
      <c r="F37" s="49"/>
      <c r="G37" s="49"/>
      <c r="H37" s="55"/>
    </row>
    <row r="38" spans="1:8">
      <c r="A38" s="51"/>
      <c r="B38" s="49"/>
      <c r="C38" s="49"/>
      <c r="D38" s="49"/>
      <c r="E38" s="49" t="s">
        <v>155</v>
      </c>
      <c r="F38" s="49"/>
      <c r="G38" s="49"/>
      <c r="H38" s="55"/>
    </row>
    <row r="39" spans="1:8" ht="13.5" customHeight="1">
      <c r="A39" s="62" t="s">
        <v>156</v>
      </c>
      <c r="B39" s="69"/>
      <c r="C39" s="69"/>
      <c r="D39" s="49"/>
      <c r="E39" s="49"/>
      <c r="F39" s="49"/>
      <c r="G39" s="49"/>
      <c r="H39" s="55"/>
    </row>
    <row r="40" spans="1:8" ht="17.25">
      <c r="A40" s="704" t="s">
        <v>157</v>
      </c>
      <c r="B40" s="705"/>
      <c r="C40" s="705"/>
      <c r="D40" s="72"/>
      <c r="E40" s="49" t="s">
        <v>158</v>
      </c>
      <c r="F40" s="70" t="e">
        <f>IF((G13&lt;0.8),"NO HAY AJUSTE","AJUSTE ACEPTABLE")</f>
        <v>#DIV/0!</v>
      </c>
      <c r="G40" s="49" t="s">
        <v>215</v>
      </c>
      <c r="H40" s="55"/>
    </row>
    <row r="41" spans="1:8">
      <c r="A41" s="704"/>
      <c r="B41" s="705"/>
      <c r="C41" s="705"/>
      <c r="D41" s="72"/>
      <c r="E41" s="49"/>
      <c r="F41" s="49"/>
      <c r="G41" s="49"/>
      <c r="H41" s="55"/>
    </row>
    <row r="42" spans="1:8" ht="18.75">
      <c r="A42" s="51"/>
      <c r="B42" s="49"/>
      <c r="C42" s="49"/>
      <c r="D42" s="49"/>
      <c r="E42" s="71" t="s">
        <v>159</v>
      </c>
      <c r="F42" s="70" t="e">
        <f>IF((G15&gt;D36),"NO HAY AJUSTE","AJUSTE ACEPTABLE")</f>
        <v>#NUM!</v>
      </c>
      <c r="G42" s="49" t="s">
        <v>214</v>
      </c>
      <c r="H42" s="55"/>
    </row>
    <row r="43" spans="1:8">
      <c r="A43" s="62" t="s">
        <v>160</v>
      </c>
      <c r="B43" s="69"/>
      <c r="C43" s="49" t="e">
        <f>++G17</f>
        <v>#DIV/0!</v>
      </c>
      <c r="D43" s="49"/>
      <c r="E43" s="49"/>
      <c r="F43" s="49"/>
      <c r="G43" s="49"/>
      <c r="H43" s="55"/>
    </row>
    <row r="44" spans="1:8" ht="15.75">
      <c r="A44" s="62" t="s">
        <v>161</v>
      </c>
      <c r="B44" s="69"/>
      <c r="C44" s="68" t="e">
        <f>IF(C46="verdadero","CIERTA","FALSA")</f>
        <v>#DIV/0!</v>
      </c>
      <c r="D44" s="49"/>
      <c r="E44" s="49" t="s">
        <v>162</v>
      </c>
      <c r="F44" s="67" t="e">
        <f>IF(E46=TRUE,"Se acepta el ajuste entre las dos series de datos","No hay ajuste aceptable entre las series de datos")</f>
        <v>#DIV/0!</v>
      </c>
      <c r="G44" s="58"/>
      <c r="H44" s="66"/>
    </row>
    <row r="45" spans="1:8">
      <c r="A45" s="62"/>
      <c r="B45" s="49"/>
      <c r="C45" s="49"/>
      <c r="D45" s="49"/>
      <c r="E45" s="49"/>
      <c r="F45" s="63" t="s">
        <v>163</v>
      </c>
      <c r="G45" s="63"/>
      <c r="H45" s="65"/>
    </row>
    <row r="46" spans="1:8">
      <c r="A46" s="62"/>
      <c r="B46" s="49"/>
      <c r="C46" s="64" t="e">
        <f>IF(G17&lt;G19,"verdadero","falso")</f>
        <v>#DIV/0!</v>
      </c>
      <c r="D46" s="63"/>
      <c r="E46" s="63" t="e">
        <f>AND(F40="AJUSTE ACEPTABLE",F42="AJUSTE ACEPTABLE",C46="verdadero")</f>
        <v>#DIV/0!</v>
      </c>
      <c r="F46" s="49"/>
      <c r="G46" s="49"/>
      <c r="H46" s="55"/>
    </row>
    <row r="47" spans="1:8">
      <c r="A47" s="62"/>
      <c r="B47" s="49"/>
      <c r="C47" s="49"/>
      <c r="D47" s="49"/>
      <c r="E47" s="49"/>
      <c r="F47" s="49"/>
      <c r="G47" s="49"/>
      <c r="H47" s="55"/>
    </row>
    <row r="48" spans="1:8">
      <c r="A48" s="51"/>
      <c r="B48" s="49"/>
      <c r="C48" s="49"/>
      <c r="D48" s="49"/>
      <c r="E48" s="49"/>
      <c r="F48" s="49"/>
      <c r="G48" s="49"/>
      <c r="H48" s="55"/>
    </row>
    <row r="49" spans="1:23">
      <c r="A49" s="51"/>
      <c r="B49" s="49"/>
      <c r="C49" s="49"/>
      <c r="D49" s="49"/>
      <c r="E49" s="49"/>
      <c r="F49" s="49"/>
      <c r="G49" s="49"/>
      <c r="H49" s="55"/>
    </row>
    <row r="50" spans="1:23">
      <c r="A50" s="51"/>
      <c r="B50" s="49"/>
      <c r="C50" s="49"/>
      <c r="D50" s="49"/>
      <c r="E50" s="49"/>
      <c r="F50" s="49"/>
      <c r="G50" s="49"/>
      <c r="H50" s="55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</row>
    <row r="51" spans="1:23">
      <c r="A51" s="51"/>
      <c r="B51" s="49"/>
      <c r="C51" s="49"/>
      <c r="D51" s="49"/>
      <c r="E51" s="49"/>
      <c r="F51" s="49"/>
      <c r="G51" s="49"/>
      <c r="H51" s="55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</row>
    <row r="52" spans="1:23">
      <c r="A52" s="51"/>
      <c r="B52" s="49"/>
      <c r="C52" s="49"/>
      <c r="D52" s="49"/>
      <c r="E52" s="49"/>
      <c r="F52" s="49"/>
      <c r="G52" s="49"/>
      <c r="H52" s="55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</row>
    <row r="53" spans="1:23">
      <c r="A53" s="51"/>
      <c r="B53" s="49"/>
      <c r="C53" s="49"/>
      <c r="D53" s="49"/>
      <c r="E53" s="49"/>
      <c r="F53" s="49"/>
      <c r="G53" s="49"/>
      <c r="H53" s="55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</row>
    <row r="54" spans="1:23">
      <c r="A54" s="51"/>
      <c r="B54" s="49"/>
      <c r="C54" s="49"/>
      <c r="D54" s="49"/>
      <c r="E54" s="49"/>
      <c r="F54" s="49"/>
      <c r="G54" s="49"/>
      <c r="H54" s="55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</row>
    <row r="55" spans="1:23">
      <c r="A55" s="51"/>
      <c r="B55" s="49"/>
      <c r="C55" s="49"/>
      <c r="D55" s="49"/>
      <c r="E55" s="49"/>
      <c r="F55" s="49"/>
      <c r="G55" s="49"/>
      <c r="H55" s="55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</row>
    <row r="56" spans="1:23">
      <c r="A56" s="51"/>
      <c r="B56" s="49"/>
      <c r="C56" s="49"/>
      <c r="D56" s="49"/>
      <c r="E56" s="49"/>
      <c r="F56" s="49"/>
      <c r="G56" s="49"/>
      <c r="H56" s="55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</row>
    <row r="57" spans="1:23">
      <c r="A57" s="51"/>
      <c r="B57" s="49"/>
      <c r="C57" s="49"/>
      <c r="D57" s="49"/>
      <c r="E57" s="49"/>
      <c r="F57" s="49"/>
      <c r="G57" s="49"/>
      <c r="H57" s="55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</row>
    <row r="58" spans="1:23">
      <c r="A58" s="51"/>
      <c r="B58" s="49"/>
      <c r="C58" s="49"/>
      <c r="D58" s="49"/>
      <c r="E58" s="49"/>
      <c r="F58" s="49"/>
      <c r="G58" s="49"/>
      <c r="H58" s="55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</row>
    <row r="59" spans="1:23">
      <c r="A59" s="51"/>
      <c r="B59" s="49"/>
      <c r="C59" s="49"/>
      <c r="D59" s="49"/>
      <c r="E59" s="49"/>
      <c r="F59" s="49"/>
      <c r="G59" s="49"/>
      <c r="H59" s="55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</row>
    <row r="60" spans="1:23">
      <c r="A60" s="51"/>
      <c r="B60" s="49"/>
      <c r="C60" s="49"/>
      <c r="D60" s="49"/>
      <c r="E60" s="49"/>
      <c r="F60" s="49"/>
      <c r="G60" s="49"/>
      <c r="H60" s="55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</row>
    <row r="61" spans="1:23">
      <c r="A61" s="51"/>
      <c r="B61" s="49"/>
      <c r="C61" s="49"/>
      <c r="D61" s="49"/>
      <c r="E61" s="49"/>
      <c r="F61" s="49"/>
      <c r="G61" s="49"/>
      <c r="H61" s="55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</row>
    <row r="62" spans="1:23">
      <c r="A62" s="51"/>
      <c r="B62" s="49"/>
      <c r="C62" s="49"/>
      <c r="D62" s="49"/>
      <c r="E62" s="49"/>
      <c r="F62" s="49"/>
      <c r="G62" s="49"/>
      <c r="H62" s="55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</row>
    <row r="63" spans="1:23" ht="15" thickBot="1">
      <c r="A63" s="61" t="s">
        <v>164</v>
      </c>
      <c r="B63" s="49"/>
      <c r="C63" s="53"/>
      <c r="D63" s="53"/>
      <c r="E63" s="53"/>
      <c r="F63" s="53"/>
      <c r="G63" s="53"/>
      <c r="H63" s="55"/>
      <c r="I63" s="52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</row>
    <row r="64" spans="1:23">
      <c r="A64" s="60"/>
      <c r="B64" s="49"/>
      <c r="C64" s="59" t="s">
        <v>165</v>
      </c>
      <c r="D64" s="58"/>
      <c r="E64" s="57"/>
      <c r="F64" s="57"/>
      <c r="G64" s="57"/>
      <c r="H64" s="55"/>
      <c r="I64" s="56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</row>
    <row r="65" spans="1:23">
      <c r="A65" s="51"/>
      <c r="B65" s="49"/>
      <c r="C65" s="49"/>
      <c r="D65" s="49"/>
      <c r="E65" s="49"/>
      <c r="F65" s="49"/>
      <c r="G65" s="49"/>
      <c r="H65" s="55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</row>
    <row r="66" spans="1:23" ht="15" thickBot="1">
      <c r="A66" s="51" t="s">
        <v>166</v>
      </c>
      <c r="B66" s="49"/>
      <c r="C66" s="54"/>
      <c r="D66" s="54"/>
      <c r="E66" s="54"/>
      <c r="F66" s="53"/>
      <c r="G66" s="53"/>
      <c r="H66" s="48"/>
      <c r="I66" s="52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</row>
    <row r="67" spans="1:23">
      <c r="A67" s="51"/>
      <c r="B67" s="49"/>
      <c r="C67" s="49"/>
      <c r="D67" s="49"/>
      <c r="E67" s="49"/>
      <c r="F67" s="49"/>
      <c r="G67" s="49"/>
      <c r="H67" s="48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</row>
    <row r="68" spans="1:23">
      <c r="A68" s="51" t="s">
        <v>167</v>
      </c>
      <c r="B68" s="49"/>
      <c r="C68" s="50"/>
      <c r="D68" s="50"/>
      <c r="E68" s="50"/>
      <c r="F68" s="49"/>
      <c r="G68" s="49"/>
      <c r="H68" s="48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</row>
    <row r="69" spans="1:23">
      <c r="A69" s="47"/>
      <c r="B69" s="46"/>
      <c r="C69" s="46"/>
      <c r="D69" s="46"/>
      <c r="E69" s="46"/>
      <c r="F69" s="46"/>
      <c r="G69" s="46"/>
      <c r="H69" s="45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</row>
    <row r="70" spans="1:23"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</row>
    <row r="71" spans="1:23"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</row>
    <row r="72" spans="1:23"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</row>
    <row r="73" spans="1:23"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</row>
    <row r="74" spans="1:23"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</row>
    <row r="75" spans="1:23"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</row>
    <row r="76" spans="1:23"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</row>
    <row r="77" spans="1:23"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</row>
    <row r="78" spans="1:23"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</row>
    <row r="79" spans="1:23"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</row>
    <row r="80" spans="1:23"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</row>
    <row r="81" spans="10:23"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</row>
    <row r="82" spans="10:23"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</row>
    <row r="83" spans="10:23"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</row>
    <row r="84" spans="10:23"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</row>
    <row r="85" spans="10:23"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</row>
    <row r="86" spans="10:23"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</row>
    <row r="87" spans="10:23"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</row>
    <row r="88" spans="10:23"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</row>
    <row r="89" spans="10:23"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</row>
    <row r="90" spans="10:23"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</row>
    <row r="91" spans="10:23"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</row>
    <row r="92" spans="10:23"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</row>
    <row r="93" spans="10:23"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</row>
    <row r="1006" spans="28:43" ht="28.5">
      <c r="AB1006" s="39"/>
      <c r="AC1006" s="39" t="s">
        <v>168</v>
      </c>
      <c r="AD1006" s="39"/>
      <c r="AE1006" s="39"/>
      <c r="AF1006" s="39"/>
      <c r="AG1006" s="39"/>
      <c r="AH1006" s="43" t="s">
        <v>169</v>
      </c>
      <c r="AI1006" s="39" t="s">
        <v>170</v>
      </c>
      <c r="AJ1006" s="39"/>
      <c r="AK1006" s="39"/>
      <c r="AL1006" s="39"/>
      <c r="AM1006" s="39"/>
      <c r="AN1006" s="39"/>
    </row>
    <row r="1007" spans="28:43">
      <c r="AB1007" s="39"/>
      <c r="AC1007" s="39" t="s">
        <v>171</v>
      </c>
      <c r="AD1007" s="39" t="s">
        <v>172</v>
      </c>
      <c r="AE1007" s="39" t="s">
        <v>173</v>
      </c>
      <c r="AF1007" s="39" t="s">
        <v>174</v>
      </c>
      <c r="AG1007" s="39" t="s">
        <v>175</v>
      </c>
      <c r="AH1007" s="42" t="s">
        <v>176</v>
      </c>
      <c r="AI1007" s="42" t="s">
        <v>177</v>
      </c>
      <c r="AJ1007" s="42" t="s">
        <v>178</v>
      </c>
      <c r="AK1007" s="42" t="s">
        <v>179</v>
      </c>
      <c r="AL1007" s="39"/>
      <c r="AM1007" s="39"/>
      <c r="AN1007" s="39"/>
      <c r="AP1007" s="37" t="s">
        <v>180</v>
      </c>
    </row>
    <row r="1008" spans="28:43">
      <c r="AB1008" s="39"/>
      <c r="AC1008" s="39">
        <f t="shared" ref="AC1008:AC1027" si="0">+C12-D12</f>
        <v>0</v>
      </c>
      <c r="AD1008" s="39">
        <f t="shared" ref="AD1008:AD1027" si="1">+C12*C12</f>
        <v>0</v>
      </c>
      <c r="AE1008" s="39">
        <f t="shared" ref="AE1008:AE1027" si="2">+D12*D12</f>
        <v>0</v>
      </c>
      <c r="AF1008" s="39">
        <f t="shared" ref="AF1008:AF1027" si="3">+C12*D12</f>
        <v>0</v>
      </c>
      <c r="AG1008" s="39">
        <f t="shared" ref="AG1008:AG1027" si="4">+AC1008*AC1008</f>
        <v>0</v>
      </c>
      <c r="AH1008" s="39">
        <v>1</v>
      </c>
      <c r="AI1008" s="39">
        <f t="shared" ref="AI1008:AI1027" si="5">0.828187*D12+1.8989353</f>
        <v>1.8989353</v>
      </c>
      <c r="AJ1008" s="39">
        <f t="shared" ref="AJ1008:AJ1027" si="6">+C12-AI1008</f>
        <v>-1.8989353</v>
      </c>
      <c r="AK1008" s="39">
        <f t="shared" ref="AK1008:AK1027" si="7">+AJ1008*AJ1008</f>
        <v>3.60595527358609</v>
      </c>
      <c r="AL1008" s="39"/>
      <c r="AM1008" s="39" t="s">
        <v>181</v>
      </c>
      <c r="AN1008" s="39">
        <f>+C35</f>
        <v>0</v>
      </c>
      <c r="AP1008" s="37">
        <f t="shared" ref="AP1008:AP1027" si="8">+AC1008*(0.162)*(-1)</f>
        <v>0</v>
      </c>
      <c r="AQ1008" s="37">
        <f t="shared" ref="AQ1008:AQ1027" si="9">+AP1008*AP1008</f>
        <v>0</v>
      </c>
    </row>
    <row r="1009" spans="28:43">
      <c r="AB1009" s="39"/>
      <c r="AC1009" s="39">
        <f t="shared" si="0"/>
        <v>0</v>
      </c>
      <c r="AD1009" s="41">
        <f t="shared" si="1"/>
        <v>0</v>
      </c>
      <c r="AE1009" s="41">
        <f t="shared" si="2"/>
        <v>0</v>
      </c>
      <c r="AF1009" s="39">
        <f t="shared" si="3"/>
        <v>0</v>
      </c>
      <c r="AG1009" s="39">
        <f t="shared" si="4"/>
        <v>0</v>
      </c>
      <c r="AH1009" s="39">
        <v>2</v>
      </c>
      <c r="AI1009" s="39">
        <f t="shared" si="5"/>
        <v>1.8989353</v>
      </c>
      <c r="AJ1009" s="39">
        <f t="shared" si="6"/>
        <v>-1.8989353</v>
      </c>
      <c r="AK1009" s="39">
        <f t="shared" si="7"/>
        <v>3.60595527358609</v>
      </c>
      <c r="AL1009" s="39"/>
      <c r="AM1009" s="39" t="s">
        <v>182</v>
      </c>
      <c r="AN1009" s="39">
        <f>+D32</f>
        <v>0</v>
      </c>
      <c r="AP1009" s="37">
        <f t="shared" si="8"/>
        <v>0</v>
      </c>
      <c r="AQ1009" s="37">
        <f t="shared" si="9"/>
        <v>0</v>
      </c>
    </row>
    <row r="1010" spans="28:43">
      <c r="AB1010" s="39"/>
      <c r="AC1010" s="39">
        <f t="shared" si="0"/>
        <v>0</v>
      </c>
      <c r="AD1010" s="41">
        <f t="shared" si="1"/>
        <v>0</v>
      </c>
      <c r="AE1010" s="41">
        <f t="shared" si="2"/>
        <v>0</v>
      </c>
      <c r="AF1010" s="39">
        <f t="shared" si="3"/>
        <v>0</v>
      </c>
      <c r="AG1010" s="39">
        <f t="shared" si="4"/>
        <v>0</v>
      </c>
      <c r="AH1010" s="39">
        <v>3</v>
      </c>
      <c r="AI1010" s="39">
        <f t="shared" si="5"/>
        <v>1.8989353</v>
      </c>
      <c r="AJ1010" s="39">
        <f t="shared" si="6"/>
        <v>-1.8989353</v>
      </c>
      <c r="AK1010" s="39">
        <f t="shared" si="7"/>
        <v>3.60595527358609</v>
      </c>
      <c r="AL1010" s="39"/>
      <c r="AM1010" s="39" t="s">
        <v>183</v>
      </c>
      <c r="AN1010" s="39">
        <f>+AE1028</f>
        <v>0</v>
      </c>
      <c r="AP1010" s="37">
        <f t="shared" si="8"/>
        <v>0</v>
      </c>
      <c r="AQ1010" s="37">
        <f t="shared" si="9"/>
        <v>0</v>
      </c>
    </row>
    <row r="1011" spans="28:43">
      <c r="AB1011" s="39"/>
      <c r="AC1011" s="39">
        <f t="shared" si="0"/>
        <v>0</v>
      </c>
      <c r="AD1011" s="41">
        <f t="shared" si="1"/>
        <v>0</v>
      </c>
      <c r="AE1011" s="41">
        <f t="shared" si="2"/>
        <v>0</v>
      </c>
      <c r="AF1011" s="39">
        <f t="shared" si="3"/>
        <v>0</v>
      </c>
      <c r="AG1011" s="39">
        <f t="shared" si="4"/>
        <v>0</v>
      </c>
      <c r="AH1011" s="39">
        <v>4</v>
      </c>
      <c r="AI1011" s="39">
        <f t="shared" si="5"/>
        <v>1.8989353</v>
      </c>
      <c r="AJ1011" s="39">
        <f t="shared" si="6"/>
        <v>-1.8989353</v>
      </c>
      <c r="AK1011" s="39">
        <f t="shared" si="7"/>
        <v>3.60595527358609</v>
      </c>
      <c r="AL1011" s="39"/>
      <c r="AM1011" s="39" t="s">
        <v>184</v>
      </c>
      <c r="AN1011" s="39">
        <f>+C32</f>
        <v>0</v>
      </c>
      <c r="AP1011" s="37">
        <f t="shared" si="8"/>
        <v>0</v>
      </c>
      <c r="AQ1011" s="37">
        <f t="shared" si="9"/>
        <v>0</v>
      </c>
    </row>
    <row r="1012" spans="28:43">
      <c r="AB1012" s="39"/>
      <c r="AC1012" s="39">
        <f t="shared" si="0"/>
        <v>0</v>
      </c>
      <c r="AD1012" s="41">
        <f t="shared" si="1"/>
        <v>0</v>
      </c>
      <c r="AE1012" s="41">
        <f t="shared" si="2"/>
        <v>0</v>
      </c>
      <c r="AF1012" s="39">
        <f t="shared" si="3"/>
        <v>0</v>
      </c>
      <c r="AG1012" s="39">
        <f t="shared" si="4"/>
        <v>0</v>
      </c>
      <c r="AH1012" s="39">
        <v>5</v>
      </c>
      <c r="AI1012" s="39">
        <f t="shared" si="5"/>
        <v>1.8989353</v>
      </c>
      <c r="AJ1012" s="39">
        <f t="shared" si="6"/>
        <v>-1.8989353</v>
      </c>
      <c r="AK1012" s="39">
        <f t="shared" si="7"/>
        <v>3.60595527358609</v>
      </c>
      <c r="AL1012" s="39"/>
      <c r="AM1012" s="39" t="s">
        <v>185</v>
      </c>
      <c r="AN1012" s="39">
        <f>+AD1028</f>
        <v>0</v>
      </c>
      <c r="AP1012" s="37">
        <f t="shared" si="8"/>
        <v>0</v>
      </c>
      <c r="AQ1012" s="37">
        <f t="shared" si="9"/>
        <v>0</v>
      </c>
    </row>
    <row r="1013" spans="28:43">
      <c r="AB1013" s="39"/>
      <c r="AC1013" s="39">
        <f t="shared" si="0"/>
        <v>0</v>
      </c>
      <c r="AD1013" s="41">
        <f t="shared" si="1"/>
        <v>0</v>
      </c>
      <c r="AE1013" s="41">
        <f t="shared" si="2"/>
        <v>0</v>
      </c>
      <c r="AF1013" s="39">
        <f t="shared" si="3"/>
        <v>0</v>
      </c>
      <c r="AG1013" s="39">
        <f t="shared" si="4"/>
        <v>0</v>
      </c>
      <c r="AH1013" s="39">
        <v>6</v>
      </c>
      <c r="AI1013" s="39">
        <f t="shared" si="5"/>
        <v>1.8989353</v>
      </c>
      <c r="AJ1013" s="39">
        <f t="shared" si="6"/>
        <v>-1.8989353</v>
      </c>
      <c r="AK1013" s="39">
        <f t="shared" si="7"/>
        <v>3.60595527358609</v>
      </c>
      <c r="AL1013" s="39"/>
      <c r="AM1013" s="39" t="s">
        <v>186</v>
      </c>
      <c r="AN1013" s="39">
        <f>+AF1028</f>
        <v>0</v>
      </c>
      <c r="AP1013" s="37">
        <f t="shared" si="8"/>
        <v>0</v>
      </c>
      <c r="AQ1013" s="37">
        <f t="shared" si="9"/>
        <v>0</v>
      </c>
    </row>
    <row r="1014" spans="28:43">
      <c r="AB1014" s="39"/>
      <c r="AC1014" s="39">
        <f t="shared" si="0"/>
        <v>0</v>
      </c>
      <c r="AD1014" s="41">
        <f t="shared" si="1"/>
        <v>0</v>
      </c>
      <c r="AE1014" s="41">
        <f t="shared" si="2"/>
        <v>0</v>
      </c>
      <c r="AF1014" s="39">
        <f t="shared" si="3"/>
        <v>0</v>
      </c>
      <c r="AG1014" s="39">
        <f t="shared" si="4"/>
        <v>0</v>
      </c>
      <c r="AH1014" s="39">
        <v>7</v>
      </c>
      <c r="AI1014" s="39">
        <f t="shared" si="5"/>
        <v>1.8989353</v>
      </c>
      <c r="AJ1014" s="39">
        <f t="shared" si="6"/>
        <v>-1.8989353</v>
      </c>
      <c r="AK1014" s="39">
        <f t="shared" si="7"/>
        <v>3.60595527358609</v>
      </c>
      <c r="AL1014" s="39"/>
      <c r="AM1014" s="39" t="s">
        <v>187</v>
      </c>
      <c r="AN1014" s="39"/>
      <c r="AP1014" s="37">
        <f t="shared" si="8"/>
        <v>0</v>
      </c>
      <c r="AQ1014" s="37">
        <f t="shared" si="9"/>
        <v>0</v>
      </c>
    </row>
    <row r="1015" spans="28:43">
      <c r="AB1015" s="39"/>
      <c r="AC1015" s="39">
        <f t="shared" si="0"/>
        <v>0</v>
      </c>
      <c r="AD1015" s="41">
        <f t="shared" si="1"/>
        <v>0</v>
      </c>
      <c r="AE1015" s="41">
        <f t="shared" si="2"/>
        <v>0</v>
      </c>
      <c r="AF1015" s="39">
        <f t="shared" si="3"/>
        <v>0</v>
      </c>
      <c r="AG1015" s="39">
        <f t="shared" si="4"/>
        <v>0</v>
      </c>
      <c r="AH1015" s="39">
        <v>8</v>
      </c>
      <c r="AI1015" s="39">
        <f t="shared" si="5"/>
        <v>1.8989353</v>
      </c>
      <c r="AJ1015" s="39">
        <f t="shared" si="6"/>
        <v>-1.8989353</v>
      </c>
      <c r="AK1015" s="39">
        <f t="shared" si="7"/>
        <v>3.60595527358609</v>
      </c>
      <c r="AL1015" s="39"/>
      <c r="AM1015" s="39"/>
      <c r="AN1015" s="39"/>
      <c r="AP1015" s="37">
        <f t="shared" si="8"/>
        <v>0</v>
      </c>
      <c r="AQ1015" s="37">
        <f t="shared" si="9"/>
        <v>0</v>
      </c>
    </row>
    <row r="1016" spans="28:43">
      <c r="AB1016" s="39"/>
      <c r="AC1016" s="39">
        <f t="shared" si="0"/>
        <v>0</v>
      </c>
      <c r="AD1016" s="41">
        <f t="shared" si="1"/>
        <v>0</v>
      </c>
      <c r="AE1016" s="41">
        <f t="shared" si="2"/>
        <v>0</v>
      </c>
      <c r="AF1016" s="39">
        <f t="shared" si="3"/>
        <v>0</v>
      </c>
      <c r="AG1016" s="39">
        <f t="shared" si="4"/>
        <v>0</v>
      </c>
      <c r="AH1016" s="39">
        <v>9</v>
      </c>
      <c r="AI1016" s="39">
        <f t="shared" si="5"/>
        <v>1.8989353</v>
      </c>
      <c r="AJ1016" s="39">
        <f t="shared" si="6"/>
        <v>-1.8989353</v>
      </c>
      <c r="AK1016" s="39">
        <f t="shared" si="7"/>
        <v>3.60595527358609</v>
      </c>
      <c r="AL1016" s="39"/>
      <c r="AM1016" s="39" t="s">
        <v>188</v>
      </c>
      <c r="AN1016" s="39" t="e">
        <f>((AN1008*AN1013)-(AN1009*AN1011))/((AN1008*AE1028)-(D32*D32))</f>
        <v>#DIV/0!</v>
      </c>
      <c r="AP1016" s="37">
        <f t="shared" si="8"/>
        <v>0</v>
      </c>
      <c r="AQ1016" s="37">
        <f t="shared" si="9"/>
        <v>0</v>
      </c>
    </row>
    <row r="1017" spans="28:43">
      <c r="AB1017" s="39"/>
      <c r="AC1017" s="39">
        <f t="shared" si="0"/>
        <v>0</v>
      </c>
      <c r="AD1017" s="41">
        <f t="shared" si="1"/>
        <v>0</v>
      </c>
      <c r="AE1017" s="41">
        <f t="shared" si="2"/>
        <v>0</v>
      </c>
      <c r="AF1017" s="39">
        <f t="shared" si="3"/>
        <v>0</v>
      </c>
      <c r="AG1017" s="39">
        <f t="shared" si="4"/>
        <v>0</v>
      </c>
      <c r="AH1017" s="39">
        <v>10</v>
      </c>
      <c r="AI1017" s="39">
        <f t="shared" si="5"/>
        <v>1.8989353</v>
      </c>
      <c r="AJ1017" s="39">
        <f t="shared" si="6"/>
        <v>-1.8989353</v>
      </c>
      <c r="AK1017" s="39">
        <f t="shared" si="7"/>
        <v>3.60595527358609</v>
      </c>
      <c r="AL1017" s="39"/>
      <c r="AM1017" s="39" t="s">
        <v>189</v>
      </c>
      <c r="AN1017" s="39" t="e">
        <f>(C32-AN1016*D32)/AN1008</f>
        <v>#DIV/0!</v>
      </c>
      <c r="AP1017" s="37">
        <f t="shared" si="8"/>
        <v>0</v>
      </c>
      <c r="AQ1017" s="37">
        <f t="shared" si="9"/>
        <v>0</v>
      </c>
    </row>
    <row r="1018" spans="28:43">
      <c r="AB1018" s="39"/>
      <c r="AC1018" s="39">
        <f t="shared" si="0"/>
        <v>0</v>
      </c>
      <c r="AD1018" s="41">
        <f t="shared" si="1"/>
        <v>0</v>
      </c>
      <c r="AE1018" s="41">
        <f t="shared" si="2"/>
        <v>0</v>
      </c>
      <c r="AF1018" s="39">
        <f t="shared" si="3"/>
        <v>0</v>
      </c>
      <c r="AG1018" s="39">
        <f t="shared" si="4"/>
        <v>0</v>
      </c>
      <c r="AH1018" s="39">
        <v>11</v>
      </c>
      <c r="AI1018" s="39">
        <f t="shared" si="5"/>
        <v>1.8989353</v>
      </c>
      <c r="AJ1018" s="39">
        <f t="shared" si="6"/>
        <v>-1.8989353</v>
      </c>
      <c r="AK1018" s="39">
        <f t="shared" si="7"/>
        <v>3.60595527358609</v>
      </c>
      <c r="AL1018" s="39"/>
      <c r="AM1018" s="39" t="s">
        <v>190</v>
      </c>
      <c r="AN1018" s="39" t="e">
        <f>SQRT(AK1028/(C35-2))</f>
        <v>#NUM!</v>
      </c>
      <c r="AP1018" s="37">
        <f t="shared" si="8"/>
        <v>0</v>
      </c>
      <c r="AQ1018" s="37">
        <f t="shared" si="9"/>
        <v>0</v>
      </c>
    </row>
    <row r="1019" spans="28:43">
      <c r="AB1019" s="39"/>
      <c r="AC1019" s="39">
        <f t="shared" si="0"/>
        <v>0</v>
      </c>
      <c r="AD1019" s="41">
        <f t="shared" si="1"/>
        <v>0</v>
      </c>
      <c r="AE1019" s="41">
        <f t="shared" si="2"/>
        <v>0</v>
      </c>
      <c r="AF1019" s="39">
        <f t="shared" si="3"/>
        <v>0</v>
      </c>
      <c r="AG1019" s="39">
        <f t="shared" si="4"/>
        <v>0</v>
      </c>
      <c r="AH1019" s="39">
        <v>12</v>
      </c>
      <c r="AI1019" s="39">
        <f t="shared" si="5"/>
        <v>1.8989353</v>
      </c>
      <c r="AJ1019" s="39">
        <f t="shared" si="6"/>
        <v>-1.8989353</v>
      </c>
      <c r="AK1019" s="39">
        <f t="shared" si="7"/>
        <v>3.60595527358609</v>
      </c>
      <c r="AL1019" s="39"/>
      <c r="AM1019" s="39"/>
      <c r="AN1019" s="39"/>
      <c r="AP1019" s="37">
        <f t="shared" si="8"/>
        <v>0</v>
      </c>
      <c r="AQ1019" s="37">
        <f t="shared" si="9"/>
        <v>0</v>
      </c>
    </row>
    <row r="1020" spans="28:43">
      <c r="AB1020" s="39"/>
      <c r="AC1020" s="39">
        <f t="shared" si="0"/>
        <v>0</v>
      </c>
      <c r="AD1020" s="41">
        <f t="shared" si="1"/>
        <v>0</v>
      </c>
      <c r="AE1020" s="41">
        <f t="shared" si="2"/>
        <v>0</v>
      </c>
      <c r="AF1020" s="39">
        <f t="shared" si="3"/>
        <v>0</v>
      </c>
      <c r="AG1020" s="39">
        <f t="shared" si="4"/>
        <v>0</v>
      </c>
      <c r="AH1020" s="39">
        <v>13</v>
      </c>
      <c r="AI1020" s="39">
        <f t="shared" si="5"/>
        <v>1.8989353</v>
      </c>
      <c r="AJ1020" s="39">
        <f t="shared" si="6"/>
        <v>-1.8989353</v>
      </c>
      <c r="AK1020" s="39">
        <f t="shared" si="7"/>
        <v>3.60595527358609</v>
      </c>
      <c r="AL1020" s="39"/>
      <c r="AM1020" s="39"/>
      <c r="AN1020" s="39"/>
      <c r="AP1020" s="37">
        <f t="shared" si="8"/>
        <v>0</v>
      </c>
      <c r="AQ1020" s="37">
        <f t="shared" si="9"/>
        <v>0</v>
      </c>
    </row>
    <row r="1021" spans="28:43">
      <c r="AB1021" s="39"/>
      <c r="AC1021" s="39">
        <f t="shared" si="0"/>
        <v>0</v>
      </c>
      <c r="AD1021" s="41">
        <f t="shared" si="1"/>
        <v>0</v>
      </c>
      <c r="AE1021" s="41">
        <f t="shared" si="2"/>
        <v>0</v>
      </c>
      <c r="AF1021" s="39">
        <f t="shared" si="3"/>
        <v>0</v>
      </c>
      <c r="AG1021" s="39">
        <f t="shared" si="4"/>
        <v>0</v>
      </c>
      <c r="AH1021" s="39">
        <v>14</v>
      </c>
      <c r="AI1021" s="39">
        <f t="shared" si="5"/>
        <v>1.8989353</v>
      </c>
      <c r="AJ1021" s="39">
        <f t="shared" si="6"/>
        <v>-1.8989353</v>
      </c>
      <c r="AK1021" s="39">
        <f t="shared" si="7"/>
        <v>3.60595527358609</v>
      </c>
      <c r="AL1021" s="39"/>
      <c r="AM1021" s="39"/>
      <c r="AN1021" s="39"/>
      <c r="AP1021" s="37">
        <f t="shared" si="8"/>
        <v>0</v>
      </c>
      <c r="AQ1021" s="37">
        <f t="shared" si="9"/>
        <v>0</v>
      </c>
    </row>
    <row r="1022" spans="28:43">
      <c r="AB1022" s="39"/>
      <c r="AC1022" s="39">
        <f t="shared" si="0"/>
        <v>0</v>
      </c>
      <c r="AD1022" s="41">
        <f t="shared" si="1"/>
        <v>0</v>
      </c>
      <c r="AE1022" s="41">
        <f t="shared" si="2"/>
        <v>0</v>
      </c>
      <c r="AF1022" s="39">
        <f t="shared" si="3"/>
        <v>0</v>
      </c>
      <c r="AG1022" s="39">
        <f t="shared" si="4"/>
        <v>0</v>
      </c>
      <c r="AH1022" s="39">
        <v>15</v>
      </c>
      <c r="AI1022" s="39">
        <f t="shared" si="5"/>
        <v>1.8989353</v>
      </c>
      <c r="AJ1022" s="39">
        <f t="shared" si="6"/>
        <v>-1.8989353</v>
      </c>
      <c r="AK1022" s="39">
        <f t="shared" si="7"/>
        <v>3.60595527358609</v>
      </c>
      <c r="AL1022" s="39"/>
      <c r="AM1022" s="39"/>
      <c r="AN1022" s="39"/>
      <c r="AP1022" s="37">
        <f t="shared" si="8"/>
        <v>0</v>
      </c>
      <c r="AQ1022" s="37">
        <f t="shared" si="9"/>
        <v>0</v>
      </c>
    </row>
    <row r="1023" spans="28:43">
      <c r="AB1023" s="39"/>
      <c r="AC1023" s="39">
        <f t="shared" si="0"/>
        <v>0</v>
      </c>
      <c r="AD1023" s="41">
        <f t="shared" si="1"/>
        <v>0</v>
      </c>
      <c r="AE1023" s="41">
        <f t="shared" si="2"/>
        <v>0</v>
      </c>
      <c r="AF1023" s="39">
        <f t="shared" si="3"/>
        <v>0</v>
      </c>
      <c r="AG1023" s="39">
        <f t="shared" si="4"/>
        <v>0</v>
      </c>
      <c r="AH1023" s="39">
        <v>16</v>
      </c>
      <c r="AI1023" s="39">
        <f t="shared" si="5"/>
        <v>1.8989353</v>
      </c>
      <c r="AJ1023" s="39">
        <f t="shared" si="6"/>
        <v>-1.8989353</v>
      </c>
      <c r="AK1023" s="39">
        <f t="shared" si="7"/>
        <v>3.60595527358609</v>
      </c>
      <c r="AL1023" s="39"/>
      <c r="AM1023" s="39"/>
      <c r="AN1023" s="39"/>
      <c r="AP1023" s="37">
        <f t="shared" si="8"/>
        <v>0</v>
      </c>
      <c r="AQ1023" s="37">
        <f t="shared" si="9"/>
        <v>0</v>
      </c>
    </row>
    <row r="1024" spans="28:43">
      <c r="AB1024" s="39"/>
      <c r="AC1024" s="39">
        <f t="shared" si="0"/>
        <v>0</v>
      </c>
      <c r="AD1024" s="41">
        <f t="shared" si="1"/>
        <v>0</v>
      </c>
      <c r="AE1024" s="41">
        <f t="shared" si="2"/>
        <v>0</v>
      </c>
      <c r="AF1024" s="39">
        <f t="shared" si="3"/>
        <v>0</v>
      </c>
      <c r="AG1024" s="39">
        <f t="shared" si="4"/>
        <v>0</v>
      </c>
      <c r="AH1024" s="39">
        <v>17</v>
      </c>
      <c r="AI1024" s="39">
        <f t="shared" si="5"/>
        <v>1.8989353</v>
      </c>
      <c r="AJ1024" s="39">
        <f t="shared" si="6"/>
        <v>-1.8989353</v>
      </c>
      <c r="AK1024" s="39">
        <f t="shared" si="7"/>
        <v>3.60595527358609</v>
      </c>
      <c r="AL1024" s="39"/>
      <c r="AM1024" s="39"/>
      <c r="AN1024" s="39"/>
      <c r="AP1024" s="37">
        <f t="shared" si="8"/>
        <v>0</v>
      </c>
      <c r="AQ1024" s="37">
        <f t="shared" si="9"/>
        <v>0</v>
      </c>
    </row>
    <row r="1025" spans="28:43">
      <c r="AB1025" s="39"/>
      <c r="AC1025" s="39">
        <f t="shared" si="0"/>
        <v>0</v>
      </c>
      <c r="AD1025" s="41">
        <f t="shared" si="1"/>
        <v>0</v>
      </c>
      <c r="AE1025" s="41">
        <f t="shared" si="2"/>
        <v>0</v>
      </c>
      <c r="AF1025" s="39">
        <f t="shared" si="3"/>
        <v>0</v>
      </c>
      <c r="AG1025" s="39">
        <f t="shared" si="4"/>
        <v>0</v>
      </c>
      <c r="AH1025" s="39">
        <v>18</v>
      </c>
      <c r="AI1025" s="39">
        <f t="shared" si="5"/>
        <v>1.8989353</v>
      </c>
      <c r="AJ1025" s="39">
        <f t="shared" si="6"/>
        <v>-1.8989353</v>
      </c>
      <c r="AK1025" s="39">
        <f t="shared" si="7"/>
        <v>3.60595527358609</v>
      </c>
      <c r="AL1025" s="39"/>
      <c r="AM1025" s="39"/>
      <c r="AN1025" s="39"/>
      <c r="AP1025" s="37">
        <f t="shared" si="8"/>
        <v>0</v>
      </c>
      <c r="AQ1025" s="37">
        <f t="shared" si="9"/>
        <v>0</v>
      </c>
    </row>
    <row r="1026" spans="28:43">
      <c r="AB1026" s="39"/>
      <c r="AC1026" s="39">
        <f t="shared" si="0"/>
        <v>0</v>
      </c>
      <c r="AD1026" s="41">
        <f t="shared" si="1"/>
        <v>0</v>
      </c>
      <c r="AE1026" s="41">
        <f t="shared" si="2"/>
        <v>0</v>
      </c>
      <c r="AF1026" s="39">
        <f t="shared" si="3"/>
        <v>0</v>
      </c>
      <c r="AG1026" s="39">
        <f t="shared" si="4"/>
        <v>0</v>
      </c>
      <c r="AH1026" s="39">
        <v>19</v>
      </c>
      <c r="AI1026" s="39">
        <f t="shared" si="5"/>
        <v>1.8989353</v>
      </c>
      <c r="AJ1026" s="39">
        <f t="shared" si="6"/>
        <v>-1.8989353</v>
      </c>
      <c r="AK1026" s="39">
        <f t="shared" si="7"/>
        <v>3.60595527358609</v>
      </c>
      <c r="AL1026" s="39"/>
      <c r="AM1026" s="39"/>
      <c r="AN1026" s="39"/>
      <c r="AP1026" s="37">
        <f t="shared" si="8"/>
        <v>0</v>
      </c>
      <c r="AQ1026" s="37">
        <f t="shared" si="9"/>
        <v>0</v>
      </c>
    </row>
    <row r="1027" spans="28:43">
      <c r="AB1027" s="39"/>
      <c r="AC1027" s="39">
        <f t="shared" si="0"/>
        <v>0</v>
      </c>
      <c r="AD1027" s="41">
        <f t="shared" si="1"/>
        <v>0</v>
      </c>
      <c r="AE1027" s="41">
        <f t="shared" si="2"/>
        <v>0</v>
      </c>
      <c r="AF1027" s="39">
        <f t="shared" si="3"/>
        <v>0</v>
      </c>
      <c r="AG1027" s="39">
        <f t="shared" si="4"/>
        <v>0</v>
      </c>
      <c r="AH1027" s="39">
        <v>20</v>
      </c>
      <c r="AI1027" s="39">
        <f t="shared" si="5"/>
        <v>1.8989353</v>
      </c>
      <c r="AJ1027" s="39">
        <f t="shared" si="6"/>
        <v>-1.8989353</v>
      </c>
      <c r="AK1027" s="39">
        <f t="shared" si="7"/>
        <v>3.60595527358609</v>
      </c>
      <c r="AL1027" s="39"/>
      <c r="AM1027" s="39"/>
      <c r="AN1027" s="39"/>
      <c r="AP1027" s="37">
        <f t="shared" si="8"/>
        <v>0</v>
      </c>
      <c r="AQ1027" s="37">
        <f t="shared" si="9"/>
        <v>0</v>
      </c>
    </row>
    <row r="1028" spans="28:43">
      <c r="AB1028" s="39" t="s">
        <v>149</v>
      </c>
      <c r="AC1028" s="39">
        <f>SUM(AC1008:AC1027)</f>
        <v>0</v>
      </c>
      <c r="AD1028" s="39">
        <f>SUM(AD1008:AD1027)</f>
        <v>0</v>
      </c>
      <c r="AE1028" s="39">
        <f>SUM(AE1008:AE1027)</f>
        <v>0</v>
      </c>
      <c r="AF1028" s="39">
        <f>SUM(AF1008:AF1027)</f>
        <v>0</v>
      </c>
      <c r="AG1028" s="39">
        <f>SUM(AG1008:AG1027)</f>
        <v>0</v>
      </c>
      <c r="AH1028" s="39"/>
      <c r="AI1028" s="39"/>
      <c r="AJ1028" s="39"/>
      <c r="AK1028" s="39">
        <f>SUM(AK1008:AK1027)</f>
        <v>72.119105471721795</v>
      </c>
      <c r="AL1028" s="39"/>
      <c r="AM1028" s="39"/>
      <c r="AN1028" s="39"/>
      <c r="AP1028" s="39">
        <f>SUM(AP1008:AP1027)</f>
        <v>0</v>
      </c>
      <c r="AQ1028" s="39">
        <f>SUM(AQ1008:AQ1027)</f>
        <v>0</v>
      </c>
    </row>
    <row r="1029" spans="28:43">
      <c r="AB1029" s="39" t="s">
        <v>191</v>
      </c>
      <c r="AC1029" s="39">
        <f>AVERAGE(AC1008:AC1027)</f>
        <v>0</v>
      </c>
      <c r="AD1029" s="39"/>
      <c r="AE1029" s="39"/>
      <c r="AF1029" s="39"/>
      <c r="AG1029" s="39"/>
      <c r="AH1029" s="39"/>
      <c r="AI1029" s="39"/>
      <c r="AJ1029" s="39"/>
      <c r="AK1029" s="39"/>
      <c r="AL1029" s="39"/>
      <c r="AM1029" s="39"/>
      <c r="AN1029" s="39"/>
    </row>
    <row r="1030" spans="28:43">
      <c r="AB1030" s="39" t="s">
        <v>192</v>
      </c>
      <c r="AC1030" s="39">
        <f>_xlfn.VAR.S(AC1008:AC1027)</f>
        <v>0</v>
      </c>
      <c r="AD1030" s="39"/>
      <c r="AE1030" s="39"/>
      <c r="AF1030" s="39"/>
      <c r="AG1030" s="39"/>
      <c r="AH1030" s="39"/>
      <c r="AI1030" s="39"/>
      <c r="AJ1030" s="39"/>
      <c r="AK1030" s="39"/>
      <c r="AL1030" s="39"/>
      <c r="AM1030" s="39"/>
      <c r="AN1030" s="39"/>
    </row>
    <row r="1031" spans="28:43">
      <c r="AB1031" s="39" t="s">
        <v>193</v>
      </c>
      <c r="AC1031" s="39">
        <f>SQRT(AC1030)</f>
        <v>0</v>
      </c>
      <c r="AD1031" s="39"/>
      <c r="AE1031" s="39"/>
      <c r="AF1031" s="39"/>
      <c r="AG1031" s="39"/>
      <c r="AH1031" s="39"/>
      <c r="AI1031" s="39"/>
      <c r="AJ1031" s="39"/>
      <c r="AK1031" s="39"/>
      <c r="AL1031" s="39"/>
      <c r="AM1031" s="39"/>
      <c r="AN1031" s="39"/>
    </row>
    <row r="1032" spans="28:43">
      <c r="AB1032" s="39" t="s">
        <v>194</v>
      </c>
      <c r="AC1032" s="39">
        <f>COUNT(AC1008:AC1027)</f>
        <v>20</v>
      </c>
      <c r="AD1032" s="39"/>
      <c r="AE1032" s="39"/>
      <c r="AF1032" s="39"/>
      <c r="AG1032" s="39"/>
      <c r="AH1032" s="39"/>
      <c r="AI1032" s="39"/>
      <c r="AJ1032" s="39"/>
      <c r="AK1032" s="39"/>
      <c r="AL1032" s="39"/>
      <c r="AM1032" s="39"/>
      <c r="AN1032" s="39"/>
    </row>
    <row r="1033" spans="28:43">
      <c r="AB1033" s="39" t="s">
        <v>195</v>
      </c>
      <c r="AC1033" s="39">
        <f>SQRT(AC1032)</f>
        <v>4.4721359549995796</v>
      </c>
      <c r="AD1033" s="39"/>
      <c r="AE1033" s="39"/>
      <c r="AF1033" s="39"/>
      <c r="AG1033" s="39"/>
      <c r="AH1033" s="39"/>
      <c r="AI1033" s="39"/>
      <c r="AJ1033" s="39"/>
      <c r="AK1033" s="39"/>
      <c r="AL1033" s="39"/>
      <c r="AM1033" s="39"/>
      <c r="AN1033" s="39"/>
    </row>
    <row r="1034" spans="28:43">
      <c r="AB1034" s="39" t="s">
        <v>196</v>
      </c>
      <c r="AC1034" s="39">
        <f>+AC1031/AC1033</f>
        <v>0</v>
      </c>
      <c r="AD1034" s="39"/>
      <c r="AE1034" s="39"/>
      <c r="AF1034" s="39"/>
      <c r="AG1034" s="39"/>
      <c r="AH1034" s="39"/>
      <c r="AI1034" s="39"/>
      <c r="AJ1034" s="39"/>
      <c r="AK1034" s="39"/>
      <c r="AL1034" s="39"/>
      <c r="AM1034" s="39"/>
      <c r="AN1034" s="39"/>
    </row>
    <row r="1035" spans="28:43">
      <c r="AB1035" s="39" t="s">
        <v>197</v>
      </c>
      <c r="AC1035" s="39" t="e">
        <f>AC1029/AC1034</f>
        <v>#DIV/0!</v>
      </c>
      <c r="AD1035" s="39"/>
      <c r="AE1035" s="39"/>
      <c r="AF1035" s="39"/>
      <c r="AG1035" s="39"/>
      <c r="AH1035" s="39"/>
      <c r="AI1035" s="39"/>
      <c r="AJ1035" s="39"/>
      <c r="AK1035" s="39"/>
      <c r="AL1035" s="39"/>
      <c r="AM1035" s="39"/>
      <c r="AN1035" s="39"/>
    </row>
    <row r="1036" spans="28:43">
      <c r="AB1036" s="39" t="s">
        <v>198</v>
      </c>
      <c r="AC1036" s="39" t="s">
        <v>199</v>
      </c>
      <c r="AD1036" s="39"/>
      <c r="AE1036" s="39"/>
      <c r="AF1036" s="39"/>
      <c r="AG1036" s="39"/>
      <c r="AJ1036" s="39"/>
      <c r="AK1036" s="39"/>
      <c r="AL1036" s="39"/>
      <c r="AM1036" s="39"/>
      <c r="AN1036" s="39"/>
    </row>
    <row r="1037" spans="28:43">
      <c r="AB1037" s="39" t="s">
        <v>200</v>
      </c>
      <c r="AC1037" s="39"/>
      <c r="AD1037" s="39"/>
      <c r="AE1037" s="39"/>
      <c r="AF1037" s="39"/>
      <c r="AG1037" s="39"/>
      <c r="AH1037" s="39"/>
      <c r="AI1037" s="39"/>
      <c r="AJ1037" s="39"/>
      <c r="AK1037" s="39"/>
      <c r="AL1037" s="39"/>
      <c r="AM1037" s="39"/>
      <c r="AN1037" s="39"/>
    </row>
    <row r="1038" spans="28:43">
      <c r="AB1038" s="39"/>
      <c r="AC1038" s="39"/>
      <c r="AD1038" s="39"/>
      <c r="AE1038" s="39"/>
      <c r="AF1038" s="39"/>
      <c r="AG1038" s="39"/>
      <c r="AH1038" s="39"/>
      <c r="AI1038" s="39"/>
      <c r="AJ1038" s="39"/>
      <c r="AK1038" s="39"/>
      <c r="AL1038" s="39"/>
      <c r="AM1038" s="39"/>
      <c r="AN1038" s="39"/>
    </row>
    <row r="1039" spans="28:43">
      <c r="AB1039" s="39" t="s">
        <v>144</v>
      </c>
      <c r="AC1039" s="39" t="s">
        <v>201</v>
      </c>
      <c r="AD1039" s="39"/>
      <c r="AE1039" s="39"/>
      <c r="AF1039" s="39"/>
      <c r="AG1039" s="39"/>
      <c r="AH1039" s="37" t="s">
        <v>144</v>
      </c>
      <c r="AI1039" s="37" t="e">
        <f>(C33-D33)/(SQRT((((C35-1)*C34+(D35-1)*D34)/(C35+D35-2))*((1/C35)+(1/D35))))</f>
        <v>#DIV/0!</v>
      </c>
      <c r="AJ1039" s="39"/>
      <c r="AK1039" s="39"/>
      <c r="AL1039" s="39"/>
      <c r="AM1039" s="39"/>
      <c r="AN1039" s="39"/>
    </row>
    <row r="1040" spans="28:43">
      <c r="AB1040" s="39"/>
      <c r="AC1040" s="39" t="s">
        <v>202</v>
      </c>
      <c r="AD1040" s="39"/>
      <c r="AE1040" s="39"/>
      <c r="AF1040" s="39"/>
      <c r="AG1040" s="39"/>
      <c r="AH1040" s="39"/>
      <c r="AI1040" s="39"/>
      <c r="AJ1040" s="39"/>
      <c r="AK1040" s="39"/>
      <c r="AL1040" s="39"/>
      <c r="AM1040" s="39"/>
      <c r="AN1040" s="39"/>
    </row>
    <row r="1041" spans="28:40">
      <c r="AB1041" s="39"/>
      <c r="AC1041" s="39" t="s">
        <v>203</v>
      </c>
      <c r="AD1041" s="39"/>
      <c r="AE1041" s="39"/>
      <c r="AF1041" s="39"/>
      <c r="AG1041" s="39"/>
      <c r="AH1041" s="39"/>
      <c r="AI1041" s="39"/>
      <c r="AJ1041" s="39"/>
      <c r="AK1041" s="39"/>
      <c r="AL1041" s="39"/>
      <c r="AM1041" s="39"/>
      <c r="AN1041" s="39"/>
    </row>
    <row r="1042" spans="28:40">
      <c r="AB1042" s="39"/>
      <c r="AC1042" s="40">
        <v>42278</v>
      </c>
      <c r="AD1042" s="39"/>
      <c r="AE1042" s="39"/>
      <c r="AF1042" s="39"/>
      <c r="AG1042" s="39"/>
      <c r="AH1042" s="39"/>
      <c r="AI1042" s="39"/>
      <c r="AJ1042" s="39"/>
      <c r="AK1042" s="39"/>
      <c r="AL1042" s="39"/>
      <c r="AM1042" s="39"/>
      <c r="AN1042" s="39"/>
    </row>
    <row r="1043" spans="28:40">
      <c r="AB1043" s="39"/>
      <c r="AC1043" s="39"/>
      <c r="AD1043" s="39"/>
      <c r="AE1043" s="39"/>
      <c r="AF1043" s="39"/>
      <c r="AG1043" s="39"/>
      <c r="AH1043" s="39"/>
      <c r="AI1043" s="39"/>
      <c r="AJ1043" s="39"/>
      <c r="AK1043" s="39"/>
      <c r="AL1043" s="39"/>
      <c r="AM1043" s="39"/>
      <c r="AN1043" s="39"/>
    </row>
    <row r="1045" spans="28:40">
      <c r="AC1045" s="37" t="e">
        <f>(AC1029*AC1033)/AC1047</f>
        <v>#DIV/0!</v>
      </c>
    </row>
    <row r="1046" spans="28:40">
      <c r="AC1046" s="37">
        <f>(1/(AC1032-1)*(AQ1028))</f>
        <v>0</v>
      </c>
    </row>
    <row r="1047" spans="28:40">
      <c r="AC1047" s="37">
        <f>SQRT(AC1046)</f>
        <v>0</v>
      </c>
    </row>
    <row r="1048" spans="28:40">
      <c r="AC1048" s="37">
        <f>SQRT(AC1047)</f>
        <v>0</v>
      </c>
    </row>
    <row r="1080" spans="33:37">
      <c r="AG1080" s="38"/>
      <c r="AH1080" s="38"/>
      <c r="AI1080" s="38"/>
      <c r="AJ1080" s="38"/>
      <c r="AK1080" s="38"/>
    </row>
    <row r="1081" spans="33:37">
      <c r="AG1081" s="38"/>
      <c r="AH1081" s="38"/>
      <c r="AI1081" s="38"/>
      <c r="AJ1081" s="38"/>
      <c r="AK1081" s="38"/>
    </row>
    <row r="1082" spans="33:37">
      <c r="AG1082" s="38"/>
      <c r="AH1082" s="38"/>
      <c r="AI1082" s="38"/>
      <c r="AJ1082" s="38"/>
      <c r="AK1082" s="38"/>
    </row>
    <row r="1083" spans="33:37">
      <c r="AG1083" s="38"/>
      <c r="AH1083" s="38"/>
      <c r="AI1083" s="38"/>
      <c r="AJ1083" s="38"/>
      <c r="AK1083" s="38"/>
    </row>
    <row r="1084" spans="33:37">
      <c r="AG1084" s="38"/>
      <c r="AH1084" s="38"/>
      <c r="AI1084" s="38"/>
      <c r="AJ1084" s="38"/>
      <c r="AK1084" s="38"/>
    </row>
    <row r="1085" spans="33:37">
      <c r="AG1085" s="38"/>
      <c r="AH1085" s="38"/>
      <c r="AI1085" s="38"/>
      <c r="AJ1085" s="38"/>
      <c r="AK1085" s="38"/>
    </row>
    <row r="1086" spans="33:37">
      <c r="AG1086" s="38"/>
      <c r="AH1086" s="38"/>
      <c r="AI1086" s="38"/>
      <c r="AJ1086" s="38"/>
      <c r="AK1086" s="38"/>
    </row>
    <row r="1087" spans="33:37">
      <c r="AG1087" s="38"/>
      <c r="AH1087" s="38"/>
      <c r="AI1087" s="38"/>
      <c r="AJ1087" s="38"/>
      <c r="AK1087" s="38"/>
    </row>
    <row r="1088" spans="33:37">
      <c r="AG1088" s="38"/>
      <c r="AH1088" s="38"/>
      <c r="AI1088" s="38"/>
      <c r="AJ1088" s="38"/>
      <c r="AK1088" s="38"/>
    </row>
    <row r="1089" spans="33:37">
      <c r="AG1089" s="38"/>
      <c r="AH1089" s="38"/>
      <c r="AI1089" s="38"/>
      <c r="AJ1089" s="38"/>
      <c r="AK1089" s="38"/>
    </row>
    <row r="1090" spans="33:37">
      <c r="AG1090" s="38"/>
      <c r="AH1090" s="38"/>
      <c r="AI1090" s="38"/>
      <c r="AJ1090" s="38"/>
      <c r="AK1090" s="38"/>
    </row>
  </sheetData>
  <protectedRanges>
    <protectedRange sqref="D64:G64" name="Rango8"/>
    <protectedRange sqref="C68:E68" name="Rango9"/>
    <protectedRange sqref="A12:B31" name="Rango10_1"/>
    <protectedRange sqref="D12:D31" name="Rango7_1"/>
    <protectedRange sqref="C12:C31" name="Rango6_1"/>
    <protectedRange sqref="F9" name="Rango5_1"/>
    <protectedRange sqref="D9" name="Rango4_1"/>
    <protectedRange sqref="F7:G7" name="Rango3_1"/>
    <protectedRange sqref="C7:D7" name="Rango2_1"/>
    <protectedRange sqref="C5:G5" name="Rango1_1"/>
  </protectedRanges>
  <mergeCells count="10">
    <mergeCell ref="A9:B9"/>
    <mergeCell ref="A40:C41"/>
    <mergeCell ref="B1:C3"/>
    <mergeCell ref="D1:F2"/>
    <mergeCell ref="G1:H1"/>
    <mergeCell ref="G2:H2"/>
    <mergeCell ref="D3:F3"/>
    <mergeCell ref="G3:H3"/>
    <mergeCell ref="A5:B5"/>
    <mergeCell ref="A7:B7"/>
  </mergeCells>
  <pageMargins left="0.7" right="0.7" top="0.75" bottom="0.75" header="0.3" footer="0.3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view="pageLayout" zoomScale="85" zoomScaleNormal="100" zoomScalePageLayoutView="85" workbookViewId="0"/>
  </sheetViews>
  <sheetFormatPr baseColWidth="10" defaultColWidth="9.140625" defaultRowHeight="10.5"/>
  <cols>
    <col min="1" max="1" width="15.28515625" style="122" customWidth="1"/>
    <col min="2" max="2" width="9.28515625" style="122" customWidth="1"/>
    <col min="3" max="3" width="7.7109375" style="122" customWidth="1"/>
    <col min="4" max="4" width="12.42578125" style="122" customWidth="1"/>
    <col min="5" max="5" width="8.5703125" style="122" customWidth="1"/>
    <col min="6" max="6" width="13.7109375" style="122" customWidth="1"/>
    <col min="7" max="7" width="9.7109375" style="122" customWidth="1"/>
    <col min="8" max="8" width="10.28515625" style="122" customWidth="1"/>
    <col min="9" max="9" width="18.28515625" style="122" customWidth="1"/>
    <col min="10" max="10" width="9.140625" style="121"/>
    <col min="11" max="16384" width="9.140625" style="120"/>
  </cols>
  <sheetData>
    <row r="1" spans="1:9" s="121" customFormat="1" ht="15.75">
      <c r="A1" s="153" t="s">
        <v>239</v>
      </c>
      <c r="B1" s="713"/>
      <c r="C1" s="714"/>
      <c r="D1" s="714"/>
      <c r="E1" s="715"/>
      <c r="F1" s="716" t="s">
        <v>238</v>
      </c>
      <c r="G1" s="717"/>
      <c r="H1" s="718"/>
      <c r="I1" s="719"/>
    </row>
    <row r="2" spans="1:9" s="121" customFormat="1" ht="4.3499999999999996" customHeight="1">
      <c r="A2" s="141"/>
      <c r="B2" s="141"/>
      <c r="C2" s="141"/>
      <c r="D2" s="141"/>
      <c r="E2" s="141"/>
      <c r="F2" s="141"/>
      <c r="G2" s="141"/>
      <c r="H2" s="141"/>
      <c r="I2" s="141"/>
    </row>
    <row r="3" spans="1:9" s="121" customFormat="1" ht="15.75">
      <c r="A3" s="154" t="s">
        <v>237</v>
      </c>
      <c r="B3" s="720"/>
      <c r="C3" s="720"/>
      <c r="D3" s="720"/>
      <c r="E3" s="140" t="s">
        <v>77</v>
      </c>
      <c r="F3" s="720"/>
      <c r="G3" s="720"/>
      <c r="H3" s="139" t="s">
        <v>236</v>
      </c>
      <c r="I3" s="155"/>
    </row>
    <row r="4" spans="1:9" s="121" customFormat="1" ht="15.75">
      <c r="A4" s="138" t="s">
        <v>235</v>
      </c>
      <c r="B4" s="721"/>
      <c r="C4" s="721"/>
      <c r="D4" s="721"/>
      <c r="E4" s="721"/>
      <c r="F4" s="126" t="s">
        <v>234</v>
      </c>
      <c r="G4" s="721"/>
      <c r="H4" s="721"/>
      <c r="I4" s="722"/>
    </row>
    <row r="5" spans="1:9" s="121" customFormat="1" ht="15.75">
      <c r="A5" s="137" t="s">
        <v>233</v>
      </c>
      <c r="B5" s="126"/>
      <c r="C5" s="754"/>
      <c r="D5" s="754"/>
      <c r="E5" s="131"/>
      <c r="F5" s="126" t="s">
        <v>232</v>
      </c>
      <c r="G5" s="721"/>
      <c r="H5" s="721"/>
      <c r="I5" s="722"/>
    </row>
    <row r="6" spans="1:9" s="121" customFormat="1" ht="16.5" customHeight="1">
      <c r="A6" s="755" t="s">
        <v>231</v>
      </c>
      <c r="B6" s="756"/>
      <c r="C6" s="756"/>
      <c r="D6" s="756"/>
      <c r="E6" s="756"/>
      <c r="F6" s="756"/>
      <c r="G6" s="756"/>
      <c r="H6" s="756"/>
      <c r="I6" s="757"/>
    </row>
    <row r="7" spans="1:9" s="121" customFormat="1" ht="16.5" customHeight="1">
      <c r="A7" s="734"/>
      <c r="B7" s="735"/>
      <c r="C7" s="735"/>
      <c r="D7" s="735"/>
      <c r="E7" s="735"/>
      <c r="F7" s="735"/>
      <c r="G7" s="735"/>
      <c r="H7" s="735"/>
      <c r="I7" s="736"/>
    </row>
    <row r="8" spans="1:9" s="121" customFormat="1" ht="16.5" customHeight="1">
      <c r="A8" s="734"/>
      <c r="B8" s="735"/>
      <c r="C8" s="735"/>
      <c r="D8" s="735"/>
      <c r="E8" s="735"/>
      <c r="F8" s="735"/>
      <c r="G8" s="735"/>
      <c r="H8" s="735"/>
      <c r="I8" s="736"/>
    </row>
    <row r="9" spans="1:9" s="121" customFormat="1" ht="16.5" customHeight="1">
      <c r="A9" s="734"/>
      <c r="B9" s="735"/>
      <c r="C9" s="735"/>
      <c r="D9" s="735"/>
      <c r="E9" s="735"/>
      <c r="F9" s="735"/>
      <c r="G9" s="735"/>
      <c r="H9" s="735"/>
      <c r="I9" s="736"/>
    </row>
    <row r="10" spans="1:9" s="121" customFormat="1" ht="16.5" customHeight="1">
      <c r="A10" s="737"/>
      <c r="B10" s="738"/>
      <c r="C10" s="738"/>
      <c r="D10" s="738"/>
      <c r="E10" s="738"/>
      <c r="F10" s="738"/>
      <c r="G10" s="738"/>
      <c r="H10" s="738"/>
      <c r="I10" s="739"/>
    </row>
    <row r="11" spans="1:9" s="121" customFormat="1" ht="4.3499999999999996" customHeight="1">
      <c r="A11" s="137"/>
      <c r="B11" s="136"/>
      <c r="C11" s="136"/>
      <c r="D11" s="136"/>
      <c r="E11" s="136"/>
      <c r="F11" s="136"/>
      <c r="G11" s="136"/>
      <c r="H11" s="136"/>
      <c r="I11" s="136"/>
    </row>
    <row r="12" spans="1:9" s="121" customFormat="1" ht="15.75">
      <c r="A12" s="759" t="s">
        <v>230</v>
      </c>
      <c r="B12" s="760"/>
      <c r="C12" s="760"/>
      <c r="D12" s="761"/>
      <c r="E12" s="761"/>
      <c r="F12" s="135" t="s">
        <v>229</v>
      </c>
      <c r="G12" s="135"/>
      <c r="H12" s="752"/>
      <c r="I12" s="753"/>
    </row>
    <row r="13" spans="1:9" s="121" customFormat="1" ht="15.75">
      <c r="A13" s="132" t="s">
        <v>228</v>
      </c>
      <c r="B13" s="131"/>
      <c r="C13" s="758"/>
      <c r="D13" s="758"/>
      <c r="E13" s="758"/>
      <c r="F13" s="131" t="s">
        <v>227</v>
      </c>
      <c r="G13" s="131"/>
      <c r="H13" s="750"/>
      <c r="I13" s="751"/>
    </row>
    <row r="14" spans="1:9" s="121" customFormat="1" ht="15.75">
      <c r="A14" s="134" t="s">
        <v>226</v>
      </c>
      <c r="B14" s="133"/>
      <c r="C14" s="762"/>
      <c r="D14" s="762"/>
      <c r="E14" s="762"/>
      <c r="F14" s="133" t="s">
        <v>225</v>
      </c>
      <c r="G14" s="133"/>
      <c r="H14" s="748"/>
      <c r="I14" s="749"/>
    </row>
    <row r="15" spans="1:9" s="121" customFormat="1" ht="4.3499999999999996" customHeight="1">
      <c r="A15" s="132"/>
      <c r="B15" s="131"/>
      <c r="C15" s="131"/>
      <c r="D15" s="131"/>
      <c r="E15" s="131"/>
      <c r="F15" s="131"/>
      <c r="G15" s="131"/>
      <c r="H15" s="131"/>
      <c r="I15" s="131"/>
    </row>
    <row r="16" spans="1:9" s="121" customFormat="1" ht="15.75">
      <c r="A16" s="724" t="s">
        <v>224</v>
      </c>
      <c r="B16" s="725"/>
      <c r="C16" s="725"/>
      <c r="D16" s="725"/>
      <c r="E16" s="725"/>
      <c r="F16" s="725"/>
      <c r="G16" s="725"/>
      <c r="H16" s="725"/>
      <c r="I16" s="726"/>
    </row>
    <row r="17" spans="1:9" s="121" customFormat="1" ht="15.75" customHeight="1">
      <c r="A17" s="728"/>
      <c r="B17" s="729"/>
      <c r="C17" s="729"/>
      <c r="D17" s="729"/>
      <c r="E17" s="729"/>
      <c r="F17" s="729"/>
      <c r="G17" s="729"/>
      <c r="H17" s="729"/>
      <c r="I17" s="730"/>
    </row>
    <row r="18" spans="1:9" s="121" customFormat="1" ht="15.75" customHeight="1">
      <c r="A18" s="728"/>
      <c r="B18" s="729"/>
      <c r="C18" s="729"/>
      <c r="D18" s="729"/>
      <c r="E18" s="729"/>
      <c r="F18" s="729"/>
      <c r="G18" s="729"/>
      <c r="H18" s="729"/>
      <c r="I18" s="730"/>
    </row>
    <row r="19" spans="1:9" s="121" customFormat="1" ht="15.75" customHeight="1">
      <c r="A19" s="728"/>
      <c r="B19" s="729"/>
      <c r="C19" s="729"/>
      <c r="D19" s="729"/>
      <c r="E19" s="729"/>
      <c r="F19" s="729"/>
      <c r="G19" s="729"/>
      <c r="H19" s="729"/>
      <c r="I19" s="730"/>
    </row>
    <row r="20" spans="1:9" s="121" customFormat="1" ht="15.75" customHeight="1">
      <c r="A20" s="731"/>
      <c r="B20" s="732"/>
      <c r="C20" s="732"/>
      <c r="D20" s="732"/>
      <c r="E20" s="732"/>
      <c r="F20" s="732"/>
      <c r="G20" s="732"/>
      <c r="H20" s="732"/>
      <c r="I20" s="733"/>
    </row>
    <row r="21" spans="1:9" s="121" customFormat="1" ht="4.3499999999999996" customHeight="1">
      <c r="A21" s="130"/>
      <c r="B21" s="126"/>
      <c r="C21" s="129"/>
      <c r="D21" s="129"/>
      <c r="E21" s="129"/>
      <c r="F21" s="129"/>
      <c r="G21" s="129"/>
      <c r="H21" s="129"/>
      <c r="I21" s="129"/>
    </row>
    <row r="22" spans="1:9" s="121" customFormat="1" ht="15.75">
      <c r="A22" s="724" t="s">
        <v>223</v>
      </c>
      <c r="B22" s="725"/>
      <c r="C22" s="725"/>
      <c r="D22" s="725"/>
      <c r="E22" s="725"/>
      <c r="F22" s="725"/>
      <c r="G22" s="725"/>
      <c r="H22" s="725"/>
      <c r="I22" s="726"/>
    </row>
    <row r="23" spans="1:9" s="121" customFormat="1" ht="15.75" customHeight="1">
      <c r="A23" s="734"/>
      <c r="B23" s="735"/>
      <c r="C23" s="735"/>
      <c r="D23" s="735"/>
      <c r="E23" s="735"/>
      <c r="F23" s="735"/>
      <c r="G23" s="735"/>
      <c r="H23" s="735"/>
      <c r="I23" s="736"/>
    </row>
    <row r="24" spans="1:9" s="121" customFormat="1" ht="15.75" customHeight="1">
      <c r="A24" s="734"/>
      <c r="B24" s="735"/>
      <c r="C24" s="735"/>
      <c r="D24" s="735"/>
      <c r="E24" s="735"/>
      <c r="F24" s="735"/>
      <c r="G24" s="735"/>
      <c r="H24" s="735"/>
      <c r="I24" s="736"/>
    </row>
    <row r="25" spans="1:9" s="121" customFormat="1" ht="15.75" customHeight="1">
      <c r="A25" s="734"/>
      <c r="B25" s="735"/>
      <c r="C25" s="735"/>
      <c r="D25" s="735"/>
      <c r="E25" s="735"/>
      <c r="F25" s="735"/>
      <c r="G25" s="735"/>
      <c r="H25" s="735"/>
      <c r="I25" s="736"/>
    </row>
    <row r="26" spans="1:9" s="121" customFormat="1" ht="15.75" customHeight="1">
      <c r="A26" s="737"/>
      <c r="B26" s="738"/>
      <c r="C26" s="738"/>
      <c r="D26" s="738"/>
      <c r="E26" s="738"/>
      <c r="F26" s="738"/>
      <c r="G26" s="738"/>
      <c r="H26" s="738"/>
      <c r="I26" s="739"/>
    </row>
    <row r="27" spans="1:9" s="121" customFormat="1" ht="4.3499999999999996" customHeight="1">
      <c r="A27" s="128"/>
      <c r="B27" s="128"/>
      <c r="C27" s="128"/>
      <c r="D27" s="128"/>
      <c r="E27" s="128"/>
      <c r="F27" s="128"/>
      <c r="G27" s="128"/>
      <c r="H27" s="128"/>
      <c r="I27" s="128"/>
    </row>
    <row r="28" spans="1:9" s="121" customFormat="1" ht="15.75">
      <c r="A28" s="724" t="s">
        <v>222</v>
      </c>
      <c r="B28" s="725"/>
      <c r="C28" s="725"/>
      <c r="D28" s="725"/>
      <c r="E28" s="725"/>
      <c r="F28" s="725"/>
      <c r="G28" s="725"/>
      <c r="H28" s="725"/>
      <c r="I28" s="726"/>
    </row>
    <row r="29" spans="1:9" s="121" customFormat="1" ht="15.75" customHeight="1">
      <c r="A29" s="740"/>
      <c r="B29" s="741"/>
      <c r="C29" s="741"/>
      <c r="D29" s="741"/>
      <c r="E29" s="741"/>
      <c r="F29" s="741"/>
      <c r="G29" s="741"/>
      <c r="H29" s="741"/>
      <c r="I29" s="742"/>
    </row>
    <row r="30" spans="1:9" s="121" customFormat="1" ht="15.75" customHeight="1">
      <c r="A30" s="740"/>
      <c r="B30" s="741"/>
      <c r="C30" s="741"/>
      <c r="D30" s="741"/>
      <c r="E30" s="741"/>
      <c r="F30" s="741"/>
      <c r="G30" s="741"/>
      <c r="H30" s="741"/>
      <c r="I30" s="742"/>
    </row>
    <row r="31" spans="1:9" s="121" customFormat="1" ht="15.75" customHeight="1">
      <c r="A31" s="740"/>
      <c r="B31" s="741"/>
      <c r="C31" s="741"/>
      <c r="D31" s="741"/>
      <c r="E31" s="741"/>
      <c r="F31" s="741"/>
      <c r="G31" s="741"/>
      <c r="H31" s="741"/>
      <c r="I31" s="742"/>
    </row>
    <row r="32" spans="1:9" s="121" customFormat="1" ht="15.75" customHeight="1">
      <c r="A32" s="740"/>
      <c r="B32" s="741"/>
      <c r="C32" s="741"/>
      <c r="D32" s="741"/>
      <c r="E32" s="741"/>
      <c r="F32" s="741"/>
      <c r="G32" s="741"/>
      <c r="H32" s="741"/>
      <c r="I32" s="742"/>
    </row>
    <row r="33" spans="1:9" s="121" customFormat="1" ht="15.75" customHeight="1">
      <c r="A33" s="743"/>
      <c r="B33" s="744"/>
      <c r="C33" s="744"/>
      <c r="D33" s="744"/>
      <c r="E33" s="744"/>
      <c r="F33" s="744"/>
      <c r="G33" s="744"/>
      <c r="H33" s="744"/>
      <c r="I33" s="745"/>
    </row>
    <row r="34" spans="1:9" s="121" customFormat="1" ht="10.5" customHeight="1">
      <c r="A34" s="727" t="s">
        <v>221</v>
      </c>
      <c r="B34" s="727"/>
      <c r="C34" s="727"/>
      <c r="D34" s="727"/>
      <c r="E34" s="727"/>
      <c r="F34" s="727"/>
      <c r="G34" s="727"/>
      <c r="H34" s="727"/>
      <c r="I34" s="727"/>
    </row>
    <row r="35" spans="1:9" s="121" customFormat="1" ht="10.5" customHeight="1">
      <c r="A35" s="727"/>
      <c r="B35" s="727"/>
      <c r="C35" s="727"/>
      <c r="D35" s="727"/>
      <c r="E35" s="727"/>
      <c r="F35" s="727"/>
      <c r="G35" s="727"/>
      <c r="H35" s="727"/>
      <c r="I35" s="727"/>
    </row>
    <row r="36" spans="1:9" s="121" customFormat="1" ht="10.5" customHeight="1">
      <c r="A36" s="727"/>
      <c r="B36" s="727"/>
      <c r="C36" s="727"/>
      <c r="D36" s="727"/>
      <c r="E36" s="727"/>
      <c r="F36" s="727"/>
      <c r="G36" s="727"/>
      <c r="H36" s="727"/>
      <c r="I36" s="727"/>
    </row>
    <row r="37" spans="1:9" s="121" customFormat="1" ht="10.5" customHeight="1">
      <c r="A37" s="727"/>
      <c r="B37" s="727"/>
      <c r="C37" s="727"/>
      <c r="D37" s="727"/>
      <c r="E37" s="727"/>
      <c r="F37" s="727"/>
      <c r="G37" s="727"/>
      <c r="H37" s="727"/>
      <c r="I37" s="727"/>
    </row>
    <row r="38" spans="1:9" s="121" customFormat="1" ht="10.5" customHeight="1">
      <c r="A38" s="727"/>
      <c r="B38" s="727"/>
      <c r="C38" s="727"/>
      <c r="D38" s="727"/>
      <c r="E38" s="727"/>
      <c r="F38" s="727"/>
      <c r="G38" s="727"/>
      <c r="H38" s="727"/>
      <c r="I38" s="727"/>
    </row>
    <row r="39" spans="1:9" s="121" customFormat="1" ht="12.75">
      <c r="A39" s="122"/>
      <c r="B39" s="122"/>
      <c r="C39" s="122"/>
      <c r="D39" s="122"/>
      <c r="E39" s="127"/>
      <c r="F39" s="127"/>
      <c r="G39" s="127"/>
      <c r="H39" s="122"/>
      <c r="I39" s="122"/>
    </row>
    <row r="40" spans="1:9" s="121" customFormat="1" ht="15.75">
      <c r="A40" s="124" t="s">
        <v>205</v>
      </c>
      <c r="B40" s="747"/>
      <c r="C40" s="747"/>
      <c r="D40" s="126"/>
      <c r="E40" s="126"/>
      <c r="F40" s="123"/>
      <c r="G40" s="126"/>
      <c r="H40" s="123"/>
      <c r="I40" s="123"/>
    </row>
    <row r="41" spans="1:9" s="121" customFormat="1" ht="15.75">
      <c r="A41" s="124" t="s">
        <v>9</v>
      </c>
      <c r="B41" s="747"/>
      <c r="C41" s="747"/>
      <c r="D41" s="126"/>
      <c r="E41" s="123"/>
      <c r="F41" s="125"/>
      <c r="G41" s="125"/>
      <c r="H41" s="125"/>
      <c r="I41" s="125"/>
    </row>
    <row r="42" spans="1:9" s="121" customFormat="1" ht="15.75">
      <c r="A42" s="124" t="s">
        <v>220</v>
      </c>
      <c r="B42" s="746"/>
      <c r="C42" s="746"/>
      <c r="D42" s="123"/>
      <c r="E42" s="123"/>
      <c r="F42" s="723" t="s">
        <v>2</v>
      </c>
      <c r="G42" s="723"/>
      <c r="H42" s="723"/>
      <c r="I42" s="723"/>
    </row>
    <row r="43" spans="1:9" s="121" customFormat="1">
      <c r="A43" s="122"/>
      <c r="B43" s="122"/>
      <c r="C43" s="122"/>
      <c r="D43" s="122"/>
      <c r="E43" s="122"/>
      <c r="F43" s="122"/>
      <c r="G43" s="122"/>
      <c r="H43" s="122"/>
      <c r="I43" s="122"/>
    </row>
    <row r="44" spans="1:9" s="121" customFormat="1">
      <c r="A44" s="122"/>
      <c r="B44" s="122"/>
      <c r="C44" s="122"/>
      <c r="D44" s="122"/>
      <c r="E44" s="122"/>
      <c r="F44" s="122"/>
      <c r="G44" s="122"/>
      <c r="H44" s="122"/>
      <c r="I44" s="122"/>
    </row>
    <row r="45" spans="1:9" s="121" customFormat="1">
      <c r="A45" s="122"/>
      <c r="B45" s="122"/>
      <c r="C45" s="122"/>
      <c r="D45" s="122"/>
      <c r="E45" s="122"/>
      <c r="F45" s="122"/>
      <c r="G45" s="122"/>
      <c r="H45" s="122"/>
      <c r="I45" s="122"/>
    </row>
    <row r="46" spans="1:9" s="121" customFormat="1">
      <c r="A46" s="122"/>
      <c r="B46" s="122"/>
      <c r="C46" s="122"/>
      <c r="D46" s="122"/>
      <c r="E46" s="122"/>
      <c r="F46" s="122"/>
      <c r="G46" s="122"/>
      <c r="H46" s="122"/>
      <c r="I46" s="122"/>
    </row>
    <row r="47" spans="1:9" s="121" customFormat="1">
      <c r="A47" s="122"/>
      <c r="B47" s="122"/>
      <c r="C47" s="122"/>
      <c r="D47" s="122"/>
      <c r="E47" s="122"/>
      <c r="F47" s="122"/>
      <c r="G47" s="122"/>
      <c r="H47" s="122"/>
      <c r="I47" s="122"/>
    </row>
  </sheetData>
  <sheetProtection algorithmName="SHA-512" hashValue="Xc0oAuqAb0oEgOFrc7HfLPQ4SJHSCDIgOvYb47Dxju7A2JkjTlUDMtmHTXvzbX6pdZk5KJE72hpFHaHaa3P9Xw==" saltValue="AZUst5aZ2vcdB1LuOR2TIQ==" spinCount="100000" sheet="1" objects="1" scenarios="1"/>
  <mergeCells count="29">
    <mergeCell ref="H14:I14"/>
    <mergeCell ref="H13:I13"/>
    <mergeCell ref="H12:I12"/>
    <mergeCell ref="C5:D5"/>
    <mergeCell ref="G5:I5"/>
    <mergeCell ref="A7:I10"/>
    <mergeCell ref="A6:I6"/>
    <mergeCell ref="C13:E13"/>
    <mergeCell ref="A12:C12"/>
    <mergeCell ref="D12:E12"/>
    <mergeCell ref="C14:E14"/>
    <mergeCell ref="F42:I42"/>
    <mergeCell ref="A28:I28"/>
    <mergeCell ref="A34:I38"/>
    <mergeCell ref="A16:I16"/>
    <mergeCell ref="A17:I20"/>
    <mergeCell ref="A23:I26"/>
    <mergeCell ref="A29:I33"/>
    <mergeCell ref="A22:I22"/>
    <mergeCell ref="B42:C42"/>
    <mergeCell ref="B41:C41"/>
    <mergeCell ref="B40:C40"/>
    <mergeCell ref="B1:E1"/>
    <mergeCell ref="F1:G1"/>
    <mergeCell ref="H1:I1"/>
    <mergeCell ref="B3:D3"/>
    <mergeCell ref="B4:E4"/>
    <mergeCell ref="G4:I4"/>
    <mergeCell ref="F3:G3"/>
  </mergeCells>
  <pageMargins left="0.31666666666666665" right="0.32656249999999998" top="1.3161458333333333" bottom="0.69852941176470584" header="0.31458333333333333" footer="0.31458333333333333"/>
  <pageSetup scale="95" orientation="portrait" r:id="rId1"/>
  <headerFooter>
    <oddHeader xml:space="preserve">&amp;L&amp;G
&amp;RINFORME DE VERIFICACION DIAGNÓSTICA
LABORATORIO DE SALUD PÚBLICA
FO-GS-00
14-02-2018
V. 01
</oddHeader>
    <oddFooter>&amp;CCarrera 21 N° 8-32, Cod. Postal 850001, Tel. 6336339 Ext. 214, Yopal, Casanare
www.casanare.gov.co -  salud@casanare.gov.co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view="pageLayout" topLeftCell="A16" zoomScaleNormal="100" workbookViewId="0">
      <selection activeCell="A36" sqref="A36:J37"/>
    </sheetView>
  </sheetViews>
  <sheetFormatPr baseColWidth="10" defaultColWidth="8.7109375" defaultRowHeight="14.25"/>
  <cols>
    <col min="1" max="1" width="20" style="184" customWidth="1"/>
    <col min="2" max="2" width="11.28515625" style="184" customWidth="1"/>
    <col min="3" max="3" width="13" style="184" customWidth="1"/>
    <col min="4" max="4" width="10.7109375" style="184" customWidth="1"/>
    <col min="5" max="5" width="14.85546875" style="184" customWidth="1"/>
    <col min="6" max="6" width="13" style="184" customWidth="1"/>
    <col min="7" max="7" width="15.85546875" style="184" customWidth="1"/>
    <col min="8" max="8" width="10.140625" style="184" customWidth="1"/>
    <col min="9" max="9" width="11.7109375" style="184" customWidth="1"/>
    <col min="10" max="10" width="14.85546875" style="184" customWidth="1"/>
    <col min="11" max="11" width="8.7109375" style="184"/>
    <col min="12" max="12" width="16" style="184" customWidth="1"/>
    <col min="13" max="13" width="27.42578125" style="184" customWidth="1"/>
    <col min="14" max="14" width="16.28515625" style="184" customWidth="1"/>
    <col min="15" max="15" width="11.5703125" style="184" customWidth="1"/>
    <col min="16" max="16" width="12.85546875" style="184" customWidth="1"/>
    <col min="17" max="17" width="11.5703125" style="184" customWidth="1"/>
    <col min="18" max="18" width="11" style="184" customWidth="1"/>
    <col min="19" max="19" width="14.42578125" style="184" customWidth="1"/>
    <col min="20" max="16384" width="8.7109375" style="184"/>
  </cols>
  <sheetData>
    <row r="1" spans="1:12" s="229" customFormat="1" ht="13.5" customHeight="1">
      <c r="A1" s="230" t="s">
        <v>10</v>
      </c>
      <c r="B1" s="432"/>
      <c r="C1" s="432"/>
      <c r="D1" s="433" t="s">
        <v>11</v>
      </c>
      <c r="E1" s="433"/>
      <c r="F1" s="434"/>
      <c r="G1" s="434"/>
      <c r="H1" s="230" t="s">
        <v>49</v>
      </c>
      <c r="I1" s="432" t="s">
        <v>53</v>
      </c>
      <c r="J1" s="432"/>
    </row>
    <row r="2" spans="1:12" ht="14.1" customHeight="1">
      <c r="A2" s="228" t="s">
        <v>12</v>
      </c>
      <c r="B2" s="413"/>
      <c r="C2" s="413"/>
      <c r="D2" s="413"/>
      <c r="E2" s="413"/>
      <c r="F2" s="228" t="s">
        <v>14</v>
      </c>
      <c r="G2" s="263"/>
      <c r="H2" s="228" t="s">
        <v>16</v>
      </c>
      <c r="I2" s="413"/>
      <c r="J2" s="413"/>
    </row>
    <row r="3" spans="1:12" s="226" customFormat="1" ht="14.1" customHeight="1">
      <c r="A3" s="228" t="s">
        <v>13</v>
      </c>
      <c r="B3" s="274"/>
      <c r="C3" s="228" t="s">
        <v>264</v>
      </c>
      <c r="D3" s="413"/>
      <c r="E3" s="413"/>
      <c r="F3" s="228" t="s">
        <v>15</v>
      </c>
      <c r="G3" s="262"/>
      <c r="H3" s="228" t="s">
        <v>204</v>
      </c>
      <c r="I3" s="414"/>
      <c r="J3" s="413"/>
    </row>
    <row r="4" spans="1:12" s="226" customFormat="1" ht="4.3499999999999996" customHeight="1" thickBot="1">
      <c r="A4" s="227"/>
      <c r="B4" s="227"/>
      <c r="C4" s="227"/>
      <c r="D4" s="227"/>
      <c r="E4" s="227"/>
      <c r="F4" s="227"/>
      <c r="G4" s="227">
        <v>98</v>
      </c>
      <c r="H4" s="227"/>
      <c r="I4" s="227"/>
      <c r="J4" s="227"/>
    </row>
    <row r="5" spans="1:12" ht="17.25" customHeight="1">
      <c r="A5" s="415" t="s">
        <v>263</v>
      </c>
      <c r="B5" s="416"/>
      <c r="C5" s="416"/>
      <c r="D5" s="416"/>
      <c r="E5" s="417"/>
      <c r="F5" s="418" t="s">
        <v>262</v>
      </c>
      <c r="G5" s="419"/>
      <c r="H5" s="419"/>
      <c r="I5" s="420"/>
      <c r="J5" s="421"/>
      <c r="K5" s="225"/>
      <c r="L5" s="225"/>
    </row>
    <row r="6" spans="1:12" s="219" customFormat="1" ht="22.5" customHeight="1">
      <c r="A6" s="224" t="s">
        <v>261</v>
      </c>
      <c r="B6" s="223" t="s">
        <v>259</v>
      </c>
      <c r="C6" s="223" t="s">
        <v>258</v>
      </c>
      <c r="D6" s="223" t="s">
        <v>0</v>
      </c>
      <c r="E6" s="222" t="s">
        <v>5</v>
      </c>
      <c r="F6" s="224" t="s">
        <v>260</v>
      </c>
      <c r="G6" s="223" t="s">
        <v>259</v>
      </c>
      <c r="H6" s="223" t="s">
        <v>258</v>
      </c>
      <c r="I6" s="223" t="s">
        <v>0</v>
      </c>
      <c r="J6" s="222" t="s">
        <v>5</v>
      </c>
      <c r="K6" s="221"/>
      <c r="L6" s="220"/>
    </row>
    <row r="7" spans="1:12" s="195" customFormat="1" ht="11.25" customHeight="1">
      <c r="A7" s="265"/>
      <c r="B7" s="210"/>
      <c r="C7" s="218"/>
      <c r="D7" s="277"/>
      <c r="E7" s="208"/>
      <c r="F7" s="23"/>
      <c r="G7" s="283"/>
      <c r="H7" s="206"/>
      <c r="I7" s="206"/>
      <c r="J7" s="205"/>
      <c r="K7" s="217"/>
      <c r="L7" s="196"/>
    </row>
    <row r="8" spans="1:12" s="195" customFormat="1" ht="11.25" customHeight="1">
      <c r="A8" s="265"/>
      <c r="B8" s="210"/>
      <c r="C8" s="218"/>
      <c r="D8" s="277"/>
      <c r="E8" s="208"/>
      <c r="F8" s="23"/>
      <c r="G8" s="283"/>
      <c r="H8" s="206"/>
      <c r="I8" s="206"/>
      <c r="J8" s="205"/>
      <c r="K8" s="217"/>
      <c r="L8" s="196"/>
    </row>
    <row r="9" spans="1:12" s="195" customFormat="1" ht="11.25" customHeight="1">
      <c r="A9" s="265"/>
      <c r="B9" s="210"/>
      <c r="C9" s="218"/>
      <c r="D9" s="277"/>
      <c r="E9" s="208"/>
      <c r="F9" s="23"/>
      <c r="G9" s="283"/>
      <c r="H9" s="206"/>
      <c r="I9" s="206"/>
      <c r="J9" s="205"/>
      <c r="K9" s="217"/>
      <c r="L9" s="196"/>
    </row>
    <row r="10" spans="1:12" s="195" customFormat="1" ht="11.25" customHeight="1">
      <c r="A10" s="265"/>
      <c r="B10" s="210"/>
      <c r="C10" s="218"/>
      <c r="D10" s="277"/>
      <c r="E10" s="208"/>
      <c r="F10" s="23"/>
      <c r="G10" s="283"/>
      <c r="H10" s="206"/>
      <c r="I10" s="206"/>
      <c r="J10" s="205"/>
      <c r="K10" s="217"/>
      <c r="L10" s="196"/>
    </row>
    <row r="11" spans="1:12" s="195" customFormat="1" ht="11.25" customHeight="1">
      <c r="A11" s="265"/>
      <c r="B11" s="210"/>
      <c r="C11" s="218"/>
      <c r="D11" s="277"/>
      <c r="E11" s="208"/>
      <c r="F11" s="23"/>
      <c r="G11" s="283"/>
      <c r="H11" s="206"/>
      <c r="I11" s="206"/>
      <c r="J11" s="205"/>
      <c r="K11" s="217"/>
      <c r="L11" s="196"/>
    </row>
    <row r="12" spans="1:12" s="195" customFormat="1" ht="11.25" customHeight="1">
      <c r="A12" s="265"/>
      <c r="B12" s="210"/>
      <c r="C12" s="218"/>
      <c r="D12" s="277"/>
      <c r="E12" s="208"/>
      <c r="F12" s="23"/>
      <c r="G12" s="283"/>
      <c r="H12" s="206"/>
      <c r="I12" s="206"/>
      <c r="J12" s="205"/>
      <c r="K12" s="217"/>
      <c r="L12" s="196"/>
    </row>
    <row r="13" spans="1:12" s="195" customFormat="1" ht="11.25" customHeight="1">
      <c r="A13" s="265"/>
      <c r="B13" s="210"/>
      <c r="C13" s="218"/>
      <c r="D13" s="277"/>
      <c r="E13" s="208"/>
      <c r="F13" s="23"/>
      <c r="G13" s="283"/>
      <c r="H13" s="206"/>
      <c r="I13" s="206"/>
      <c r="J13" s="205"/>
      <c r="K13" s="217"/>
      <c r="L13" s="196"/>
    </row>
    <row r="14" spans="1:12" s="195" customFormat="1" ht="11.25" customHeight="1">
      <c r="A14" s="265"/>
      <c r="B14" s="210"/>
      <c r="C14" s="218"/>
      <c r="D14" s="277"/>
      <c r="E14" s="208"/>
      <c r="F14" s="23"/>
      <c r="G14" s="283"/>
      <c r="H14" s="206"/>
      <c r="I14" s="206"/>
      <c r="J14" s="205"/>
      <c r="K14" s="217"/>
      <c r="L14" s="196"/>
    </row>
    <row r="15" spans="1:12" s="215" customFormat="1" ht="11.25" customHeight="1">
      <c r="A15" s="265"/>
      <c r="B15" s="210"/>
      <c r="C15" s="218"/>
      <c r="D15" s="277"/>
      <c r="E15" s="208"/>
      <c r="F15" s="23"/>
      <c r="G15" s="283"/>
      <c r="H15" s="206"/>
      <c r="I15" s="206"/>
      <c r="J15" s="205"/>
      <c r="K15" s="217"/>
      <c r="L15" s="216"/>
    </row>
    <row r="16" spans="1:12" s="215" customFormat="1" ht="11.25" customHeight="1">
      <c r="A16" s="265"/>
      <c r="B16" s="210"/>
      <c r="C16" s="218"/>
      <c r="D16" s="277"/>
      <c r="E16" s="208"/>
      <c r="F16" s="23"/>
      <c r="G16" s="283"/>
      <c r="H16" s="206"/>
      <c r="I16" s="206"/>
      <c r="J16" s="205"/>
      <c r="K16" s="217"/>
      <c r="L16" s="216"/>
    </row>
    <row r="17" spans="1:12" s="195" customFormat="1" ht="11.25" customHeight="1">
      <c r="A17" s="265"/>
      <c r="B17" s="210"/>
      <c r="C17" s="212"/>
      <c r="D17" s="277"/>
      <c r="E17" s="208"/>
      <c r="F17" s="207"/>
      <c r="G17" s="283"/>
      <c r="H17" s="206"/>
      <c r="I17" s="206"/>
      <c r="J17" s="205"/>
      <c r="K17" s="211"/>
      <c r="L17" s="196"/>
    </row>
    <row r="18" spans="1:12" s="195" customFormat="1" ht="11.25" customHeight="1">
      <c r="A18" s="265"/>
      <c r="B18" s="210"/>
      <c r="C18" s="212"/>
      <c r="D18" s="277"/>
      <c r="E18" s="208"/>
      <c r="F18" s="207"/>
      <c r="G18" s="283"/>
      <c r="H18" s="206"/>
      <c r="I18" s="206"/>
      <c r="J18" s="205"/>
      <c r="K18" s="211"/>
      <c r="L18" s="196"/>
    </row>
    <row r="19" spans="1:12" s="195" customFormat="1" ht="11.25" customHeight="1">
      <c r="A19" s="265"/>
      <c r="B19" s="210"/>
      <c r="C19" s="212"/>
      <c r="D19" s="277"/>
      <c r="E19" s="208"/>
      <c r="F19" s="207"/>
      <c r="G19" s="283"/>
      <c r="H19" s="206"/>
      <c r="I19" s="206"/>
      <c r="J19" s="205"/>
      <c r="K19" s="211"/>
      <c r="L19" s="196"/>
    </row>
    <row r="20" spans="1:12" s="195" customFormat="1" ht="11.25" customHeight="1">
      <c r="A20" s="265"/>
      <c r="B20" s="210"/>
      <c r="C20" s="212"/>
      <c r="D20" s="277"/>
      <c r="E20" s="208"/>
      <c r="F20" s="207"/>
      <c r="G20" s="283"/>
      <c r="H20" s="206"/>
      <c r="I20" s="206"/>
      <c r="J20" s="205"/>
      <c r="K20" s="211"/>
      <c r="L20" s="196"/>
    </row>
    <row r="21" spans="1:12" s="214" customFormat="1" ht="11.25" customHeight="1">
      <c r="A21" s="265"/>
      <c r="B21" s="210"/>
      <c r="C21" s="212"/>
      <c r="D21" s="277"/>
      <c r="E21" s="208"/>
      <c r="F21" s="207"/>
      <c r="G21" s="283"/>
      <c r="H21" s="206"/>
      <c r="I21" s="206"/>
      <c r="J21" s="205"/>
      <c r="K21" s="211"/>
      <c r="L21" s="213"/>
    </row>
    <row r="22" spans="1:12" s="214" customFormat="1" ht="11.25" customHeight="1">
      <c r="A22" s="265"/>
      <c r="B22" s="210"/>
      <c r="C22" s="212"/>
      <c r="D22" s="277"/>
      <c r="E22" s="208"/>
      <c r="F22" s="207"/>
      <c r="G22" s="283"/>
      <c r="H22" s="206"/>
      <c r="I22" s="206"/>
      <c r="J22" s="205"/>
      <c r="K22" s="211"/>
      <c r="L22" s="213"/>
    </row>
    <row r="23" spans="1:12" s="213" customFormat="1" ht="11.25" customHeight="1">
      <c r="A23" s="265"/>
      <c r="B23" s="210"/>
      <c r="C23" s="212"/>
      <c r="D23" s="277"/>
      <c r="E23" s="208"/>
      <c r="F23" s="207"/>
      <c r="G23" s="283"/>
      <c r="H23" s="206"/>
      <c r="I23" s="206"/>
      <c r="J23" s="205"/>
      <c r="K23" s="211"/>
    </row>
    <row r="24" spans="1:12" s="195" customFormat="1" ht="11.25" customHeight="1">
      <c r="A24" s="265"/>
      <c r="B24" s="210"/>
      <c r="C24" s="212"/>
      <c r="D24" s="277"/>
      <c r="E24" s="208"/>
      <c r="F24" s="207"/>
      <c r="G24" s="283"/>
      <c r="H24" s="206"/>
      <c r="I24" s="206"/>
      <c r="J24" s="205"/>
      <c r="K24" s="211"/>
      <c r="L24" s="196"/>
    </row>
    <row r="25" spans="1:12" s="195" customFormat="1" ht="11.25" customHeight="1">
      <c r="A25" s="265"/>
      <c r="B25" s="210"/>
      <c r="C25" s="212"/>
      <c r="D25" s="277"/>
      <c r="E25" s="208"/>
      <c r="F25" s="207"/>
      <c r="G25" s="283"/>
      <c r="H25" s="206"/>
      <c r="I25" s="206"/>
      <c r="J25" s="205"/>
      <c r="K25" s="211"/>
      <c r="L25" s="196"/>
    </row>
    <row r="26" spans="1:12" s="195" customFormat="1" ht="11.25" customHeight="1">
      <c r="A26" s="265"/>
      <c r="B26" s="210"/>
      <c r="C26" s="212"/>
      <c r="D26" s="277"/>
      <c r="E26" s="208"/>
      <c r="F26" s="207"/>
      <c r="G26" s="283"/>
      <c r="H26" s="206"/>
      <c r="I26" s="206"/>
      <c r="J26" s="205"/>
      <c r="K26" s="211"/>
      <c r="L26" s="196"/>
    </row>
    <row r="27" spans="1:12" s="195" customFormat="1" ht="11.25" customHeight="1">
      <c r="A27" s="265"/>
      <c r="B27" s="210"/>
      <c r="C27" s="277"/>
      <c r="D27" s="277"/>
      <c r="E27" s="208"/>
      <c r="F27" s="207"/>
      <c r="G27" s="283"/>
      <c r="H27" s="206"/>
      <c r="I27" s="206"/>
      <c r="J27" s="205"/>
      <c r="K27" s="197"/>
      <c r="L27" s="196"/>
    </row>
    <row r="28" spans="1:12" s="195" customFormat="1" ht="11.25" customHeight="1">
      <c r="A28" s="265"/>
      <c r="B28" s="210"/>
      <c r="C28" s="277"/>
      <c r="D28" s="277"/>
      <c r="E28" s="208"/>
      <c r="F28" s="207"/>
      <c r="G28" s="283"/>
      <c r="H28" s="206"/>
      <c r="I28" s="206"/>
      <c r="J28" s="205"/>
      <c r="K28" s="197"/>
      <c r="L28" s="196"/>
    </row>
    <row r="29" spans="1:12" s="195" customFormat="1" ht="11.25" customHeight="1">
      <c r="A29" s="265"/>
      <c r="B29" s="210"/>
      <c r="C29" s="277"/>
      <c r="D29" s="277"/>
      <c r="E29" s="208"/>
      <c r="F29" s="207"/>
      <c r="G29" s="283"/>
      <c r="H29" s="206"/>
      <c r="I29" s="206"/>
      <c r="J29" s="205"/>
      <c r="K29" s="197"/>
      <c r="L29" s="196"/>
    </row>
    <row r="30" spans="1:12" s="195" customFormat="1" ht="11.25" customHeight="1">
      <c r="A30" s="265"/>
      <c r="B30" s="210"/>
      <c r="C30" s="277"/>
      <c r="D30" s="277"/>
      <c r="E30" s="208"/>
      <c r="F30" s="207"/>
      <c r="G30" s="283"/>
      <c r="H30" s="206"/>
      <c r="I30" s="206"/>
      <c r="J30" s="205"/>
      <c r="K30" s="197"/>
      <c r="L30" s="196"/>
    </row>
    <row r="31" spans="1:12" s="195" customFormat="1" ht="11.25" customHeight="1">
      <c r="A31" s="265"/>
      <c r="B31" s="210"/>
      <c r="C31" s="277"/>
      <c r="D31" s="277"/>
      <c r="E31" s="208"/>
      <c r="F31" s="207"/>
      <c r="G31" s="283"/>
      <c r="H31" s="206"/>
      <c r="I31" s="206"/>
      <c r="J31" s="205"/>
      <c r="K31" s="197"/>
      <c r="L31" s="196"/>
    </row>
    <row r="32" spans="1:12" s="195" customFormat="1" ht="11.25" customHeight="1" thickBot="1">
      <c r="A32" s="266"/>
      <c r="B32" s="199"/>
      <c r="C32" s="204"/>
      <c r="D32" s="203"/>
      <c r="E32" s="202"/>
      <c r="F32" s="201"/>
      <c r="G32" s="284"/>
      <c r="H32" s="200"/>
      <c r="I32" s="199"/>
      <c r="J32" s="198"/>
      <c r="K32" s="197"/>
      <c r="L32" s="196"/>
    </row>
    <row r="33" spans="1:11" ht="13.5" customHeight="1">
      <c r="A33" s="422" t="s">
        <v>257</v>
      </c>
      <c r="B33" s="424" t="s">
        <v>4</v>
      </c>
      <c r="C33" s="425"/>
      <c r="D33" s="424" t="s">
        <v>256</v>
      </c>
      <c r="E33" s="425"/>
      <c r="F33" s="426" t="s">
        <v>255</v>
      </c>
      <c r="G33" s="424" t="s">
        <v>254</v>
      </c>
      <c r="H33" s="428"/>
      <c r="I33" s="428"/>
      <c r="J33" s="429"/>
    </row>
    <row r="34" spans="1:11" ht="22.5">
      <c r="A34" s="423"/>
      <c r="B34" s="194" t="s">
        <v>0</v>
      </c>
      <c r="C34" s="194" t="s">
        <v>5</v>
      </c>
      <c r="D34" s="194" t="s">
        <v>253</v>
      </c>
      <c r="E34" s="194" t="s">
        <v>252</v>
      </c>
      <c r="F34" s="427"/>
      <c r="G34" s="264" t="s">
        <v>251</v>
      </c>
      <c r="H34" s="430" t="s">
        <v>6</v>
      </c>
      <c r="I34" s="431"/>
      <c r="J34" s="193" t="s">
        <v>250</v>
      </c>
    </row>
    <row r="35" spans="1:11" ht="15.75" customHeight="1">
      <c r="A35" s="23"/>
      <c r="B35" s="22"/>
      <c r="C35" s="192"/>
      <c r="D35" s="192"/>
      <c r="E35" s="285" t="s">
        <v>249</v>
      </c>
      <c r="F35" s="191"/>
      <c r="G35" s="286"/>
      <c r="H35" s="403"/>
      <c r="I35" s="404"/>
      <c r="J35" s="190">
        <f>G35+H35</f>
        <v>0</v>
      </c>
    </row>
    <row r="36" spans="1:11">
      <c r="A36" s="405" t="s">
        <v>286</v>
      </c>
      <c r="B36" s="406"/>
      <c r="C36" s="406"/>
      <c r="D36" s="406"/>
      <c r="E36" s="406"/>
      <c r="F36" s="406"/>
      <c r="G36" s="406"/>
      <c r="H36" s="406"/>
      <c r="I36" s="406"/>
      <c r="J36" s="407"/>
    </row>
    <row r="37" spans="1:11" ht="27" customHeight="1" thickBot="1">
      <c r="A37" s="408"/>
      <c r="B37" s="409"/>
      <c r="C37" s="409"/>
      <c r="D37" s="409"/>
      <c r="E37" s="409"/>
      <c r="F37" s="409"/>
      <c r="G37" s="409"/>
      <c r="H37" s="409"/>
      <c r="I37" s="409"/>
      <c r="J37" s="410"/>
    </row>
    <row r="38" spans="1:11" ht="4.3499999999999996" customHeight="1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10.5" customHeight="1">
      <c r="A39" s="187" t="s">
        <v>7</v>
      </c>
      <c r="B39" s="267"/>
      <c r="C39" s="187"/>
      <c r="D39" s="188"/>
      <c r="E39" s="188"/>
      <c r="F39" s="187"/>
      <c r="G39" s="187"/>
      <c r="H39" s="187"/>
      <c r="I39" s="187"/>
    </row>
    <row r="40" spans="1:11">
      <c r="A40" s="187" t="s">
        <v>9</v>
      </c>
      <c r="B40" s="267"/>
      <c r="C40" s="187"/>
      <c r="D40" s="411" t="s">
        <v>247</v>
      </c>
      <c r="E40" s="411"/>
      <c r="F40" s="411"/>
      <c r="G40" s="411"/>
      <c r="H40" s="411"/>
      <c r="I40" s="273"/>
    </row>
    <row r="41" spans="1:11" ht="11.25" customHeight="1">
      <c r="A41" s="186" t="s">
        <v>8</v>
      </c>
      <c r="B41" s="281"/>
      <c r="C41" s="186"/>
      <c r="D41" s="412" t="s">
        <v>2</v>
      </c>
      <c r="E41" s="412"/>
      <c r="F41" s="412"/>
      <c r="G41" s="412"/>
      <c r="H41" s="412"/>
      <c r="I41" s="273"/>
    </row>
  </sheetData>
  <sheetProtection algorithmName="SHA-512" hashValue="c9rr5VmAERV6bxgJo1eIIfanUFyz1HAETJiI50xMMVqjXA5+Gz8JnKXjI5k7usUnvjR3rLq9jaUh4v0rdzvm4A==" saltValue="rH/FONwpsGNnaKdgO+pC1A==" spinCount="100000" sheet="1" objects="1" scenarios="1" insertRows="0"/>
  <mergeCells count="20">
    <mergeCell ref="B1:C1"/>
    <mergeCell ref="D1:E1"/>
    <mergeCell ref="F1:G1"/>
    <mergeCell ref="I1:J1"/>
    <mergeCell ref="B2:E2"/>
    <mergeCell ref="I2:J2"/>
    <mergeCell ref="H35:I35"/>
    <mergeCell ref="A36:J37"/>
    <mergeCell ref="D40:H40"/>
    <mergeCell ref="D41:H41"/>
    <mergeCell ref="D3:E3"/>
    <mergeCell ref="I3:J3"/>
    <mergeCell ref="A5:E5"/>
    <mergeCell ref="F5:J5"/>
    <mergeCell ref="A33:A34"/>
    <mergeCell ref="B33:C33"/>
    <mergeCell ref="D33:E33"/>
    <mergeCell ref="F33:F34"/>
    <mergeCell ref="G33:J33"/>
    <mergeCell ref="H34:I34"/>
  </mergeCells>
  <pageMargins left="0.16822916666666668" right="0.15833333333333333" top="1.1182291666666666" bottom="0.53437500000000004" header="0" footer="0"/>
  <pageSetup fitToHeight="0" orientation="landscape" r:id="rId1"/>
  <headerFooter>
    <oddHeader xml:space="preserve">&amp;L&amp;G&amp;REVALUACION EXTERNA INDIRECTA DEL DESEMPEÑO 
FO-GS-XX
14-02-2018
V. 01
</oddHeader>
    <oddFooter>&amp;C&amp;8
Carrera 21 N° 8-32, Cod. Postal 850001, Tel. 6336339 Ext. 214, Yopal, Casanare
www.casanare.gov.co -  salud@casanare.gov.co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view="pageLayout" topLeftCell="A19" zoomScaleNormal="100" workbookViewId="0">
      <selection activeCell="G35" sqref="G35"/>
    </sheetView>
  </sheetViews>
  <sheetFormatPr baseColWidth="10" defaultColWidth="8.7109375" defaultRowHeight="14.25"/>
  <cols>
    <col min="1" max="1" width="20" style="184" customWidth="1"/>
    <col min="2" max="2" width="11.28515625" style="184" customWidth="1"/>
    <col min="3" max="3" width="13" style="184" customWidth="1"/>
    <col min="4" max="4" width="10.7109375" style="184" customWidth="1"/>
    <col min="5" max="5" width="14.85546875" style="184" customWidth="1"/>
    <col min="6" max="6" width="13" style="184" customWidth="1"/>
    <col min="7" max="7" width="15.85546875" style="184" customWidth="1"/>
    <col min="8" max="8" width="10.140625" style="184" customWidth="1"/>
    <col min="9" max="9" width="11.7109375" style="184" customWidth="1"/>
    <col min="10" max="10" width="14.85546875" style="184" customWidth="1"/>
    <col min="11" max="11" width="8.7109375" style="184"/>
    <col min="12" max="12" width="16" style="184" customWidth="1"/>
    <col min="13" max="13" width="27.42578125" style="184" customWidth="1"/>
    <col min="14" max="14" width="16.28515625" style="184" customWidth="1"/>
    <col min="15" max="15" width="11.5703125" style="184" customWidth="1"/>
    <col min="16" max="16" width="12.85546875" style="184" customWidth="1"/>
    <col min="17" max="17" width="11.5703125" style="184" customWidth="1"/>
    <col min="18" max="18" width="11" style="184" customWidth="1"/>
    <col min="19" max="19" width="14.42578125" style="184" customWidth="1"/>
    <col min="20" max="16384" width="8.7109375" style="184"/>
  </cols>
  <sheetData>
    <row r="1" spans="1:12" s="229" customFormat="1" ht="13.5" customHeight="1">
      <c r="A1" s="230" t="s">
        <v>10</v>
      </c>
      <c r="B1" s="432"/>
      <c r="C1" s="432"/>
      <c r="D1" s="433" t="s">
        <v>11</v>
      </c>
      <c r="E1" s="433"/>
      <c r="F1" s="434"/>
      <c r="G1" s="434"/>
      <c r="H1" s="230" t="s">
        <v>49</v>
      </c>
      <c r="I1" s="432" t="s">
        <v>245</v>
      </c>
      <c r="J1" s="432"/>
    </row>
    <row r="2" spans="1:12" ht="14.1" customHeight="1">
      <c r="A2" s="228" t="s">
        <v>12</v>
      </c>
      <c r="B2" s="413"/>
      <c r="C2" s="413"/>
      <c r="D2" s="413"/>
      <c r="E2" s="413"/>
      <c r="F2" s="228" t="s">
        <v>14</v>
      </c>
      <c r="G2" s="263"/>
      <c r="H2" s="228" t="s">
        <v>16</v>
      </c>
      <c r="I2" s="413"/>
      <c r="J2" s="413"/>
    </row>
    <row r="3" spans="1:12" s="226" customFormat="1" ht="14.1" customHeight="1">
      <c r="A3" s="228" t="s">
        <v>13</v>
      </c>
      <c r="B3" s="183"/>
      <c r="C3" s="228" t="s">
        <v>264</v>
      </c>
      <c r="D3" s="413"/>
      <c r="E3" s="413"/>
      <c r="F3" s="228" t="s">
        <v>15</v>
      </c>
      <c r="G3" s="262"/>
      <c r="H3" s="228" t="s">
        <v>204</v>
      </c>
      <c r="I3" s="414"/>
      <c r="J3" s="413"/>
    </row>
    <row r="4" spans="1:12" s="226" customFormat="1" ht="4.3499999999999996" customHeight="1" thickBot="1">
      <c r="A4" s="227"/>
      <c r="B4" s="227"/>
      <c r="C4" s="227"/>
      <c r="D4" s="227"/>
      <c r="E4" s="227"/>
      <c r="F4" s="227"/>
      <c r="G4" s="227">
        <v>98</v>
      </c>
      <c r="H4" s="227"/>
      <c r="I4" s="227"/>
      <c r="J4" s="227"/>
    </row>
    <row r="5" spans="1:12" ht="17.25" customHeight="1">
      <c r="A5" s="415" t="s">
        <v>263</v>
      </c>
      <c r="B5" s="416"/>
      <c r="C5" s="416"/>
      <c r="D5" s="416"/>
      <c r="E5" s="417"/>
      <c r="F5" s="418" t="s">
        <v>262</v>
      </c>
      <c r="G5" s="419"/>
      <c r="H5" s="419"/>
      <c r="I5" s="420"/>
      <c r="J5" s="421"/>
      <c r="K5" s="225"/>
      <c r="L5" s="225"/>
    </row>
    <row r="6" spans="1:12" s="219" customFormat="1" ht="22.5" customHeight="1">
      <c r="A6" s="224" t="s">
        <v>261</v>
      </c>
      <c r="B6" s="223" t="s">
        <v>259</v>
      </c>
      <c r="C6" s="223" t="s">
        <v>258</v>
      </c>
      <c r="D6" s="223" t="s">
        <v>0</v>
      </c>
      <c r="E6" s="222" t="s">
        <v>5</v>
      </c>
      <c r="F6" s="224" t="s">
        <v>260</v>
      </c>
      <c r="G6" s="223" t="s">
        <v>259</v>
      </c>
      <c r="H6" s="223" t="s">
        <v>258</v>
      </c>
      <c r="I6" s="223" t="s">
        <v>0</v>
      </c>
      <c r="J6" s="222" t="s">
        <v>5</v>
      </c>
      <c r="K6" s="221"/>
      <c r="L6" s="220"/>
    </row>
    <row r="7" spans="1:12" s="195" customFormat="1" ht="11.25" customHeight="1">
      <c r="A7" s="265"/>
      <c r="B7" s="210"/>
      <c r="C7" s="218"/>
      <c r="D7" s="209"/>
      <c r="E7" s="208"/>
      <c r="F7" s="23"/>
      <c r="G7" s="180"/>
      <c r="H7" s="206"/>
      <c r="I7" s="206"/>
      <c r="J7" s="205"/>
      <c r="K7" s="217"/>
      <c r="L7" s="196"/>
    </row>
    <row r="8" spans="1:12" s="195" customFormat="1" ht="11.25" customHeight="1">
      <c r="A8" s="265"/>
      <c r="B8" s="210"/>
      <c r="C8" s="218"/>
      <c r="D8" s="209"/>
      <c r="E8" s="208"/>
      <c r="F8" s="23"/>
      <c r="G8" s="180"/>
      <c r="H8" s="206"/>
      <c r="I8" s="206"/>
      <c r="J8" s="205"/>
      <c r="K8" s="217"/>
      <c r="L8" s="196"/>
    </row>
    <row r="9" spans="1:12" s="195" customFormat="1" ht="11.25" customHeight="1">
      <c r="A9" s="265"/>
      <c r="B9" s="210"/>
      <c r="C9" s="218"/>
      <c r="D9" s="209"/>
      <c r="E9" s="208"/>
      <c r="F9" s="23"/>
      <c r="G9" s="180"/>
      <c r="H9" s="206"/>
      <c r="I9" s="206"/>
      <c r="J9" s="205"/>
      <c r="K9" s="217"/>
      <c r="L9" s="196"/>
    </row>
    <row r="10" spans="1:12" s="195" customFormat="1" ht="11.25" customHeight="1">
      <c r="A10" s="265"/>
      <c r="B10" s="210"/>
      <c r="C10" s="218"/>
      <c r="D10" s="209"/>
      <c r="E10" s="208"/>
      <c r="F10" s="23"/>
      <c r="G10" s="180"/>
      <c r="H10" s="206"/>
      <c r="I10" s="206"/>
      <c r="J10" s="205"/>
      <c r="K10" s="217"/>
      <c r="L10" s="196"/>
    </row>
    <row r="11" spans="1:12" s="195" customFormat="1" ht="11.25" customHeight="1">
      <c r="A11" s="265"/>
      <c r="B11" s="210"/>
      <c r="C11" s="218"/>
      <c r="D11" s="209"/>
      <c r="E11" s="208"/>
      <c r="F11" s="23"/>
      <c r="G11" s="180"/>
      <c r="H11" s="206"/>
      <c r="I11" s="206"/>
      <c r="J11" s="205"/>
      <c r="K11" s="217"/>
      <c r="L11" s="196"/>
    </row>
    <row r="12" spans="1:12" s="195" customFormat="1" ht="11.25" customHeight="1">
      <c r="A12" s="265"/>
      <c r="B12" s="210"/>
      <c r="C12" s="218"/>
      <c r="D12" s="209"/>
      <c r="E12" s="208"/>
      <c r="F12" s="23"/>
      <c r="G12" s="180"/>
      <c r="H12" s="206"/>
      <c r="I12" s="206"/>
      <c r="J12" s="205"/>
      <c r="K12" s="217"/>
      <c r="L12" s="196"/>
    </row>
    <row r="13" spans="1:12" s="195" customFormat="1" ht="11.25" customHeight="1">
      <c r="A13" s="265"/>
      <c r="B13" s="210"/>
      <c r="C13" s="218"/>
      <c r="D13" s="209"/>
      <c r="E13" s="208"/>
      <c r="F13" s="23"/>
      <c r="G13" s="180"/>
      <c r="H13" s="206"/>
      <c r="I13" s="206"/>
      <c r="J13" s="205"/>
      <c r="K13" s="217"/>
      <c r="L13" s="196"/>
    </row>
    <row r="14" spans="1:12" s="195" customFormat="1" ht="11.25" customHeight="1">
      <c r="A14" s="265"/>
      <c r="B14" s="210"/>
      <c r="C14" s="218"/>
      <c r="D14" s="209"/>
      <c r="E14" s="208"/>
      <c r="F14" s="23"/>
      <c r="G14" s="180"/>
      <c r="H14" s="206"/>
      <c r="I14" s="206"/>
      <c r="J14" s="205"/>
      <c r="K14" s="217"/>
      <c r="L14" s="196"/>
    </row>
    <row r="15" spans="1:12" s="215" customFormat="1" ht="11.25" customHeight="1">
      <c r="A15" s="265"/>
      <c r="B15" s="210"/>
      <c r="C15" s="218"/>
      <c r="D15" s="209"/>
      <c r="E15" s="208"/>
      <c r="F15" s="23"/>
      <c r="G15" s="180"/>
      <c r="H15" s="206"/>
      <c r="I15" s="206"/>
      <c r="J15" s="205"/>
      <c r="K15" s="217"/>
      <c r="L15" s="216"/>
    </row>
    <row r="16" spans="1:12" s="215" customFormat="1" ht="11.25" customHeight="1">
      <c r="A16" s="265"/>
      <c r="B16" s="210"/>
      <c r="C16" s="218"/>
      <c r="D16" s="209"/>
      <c r="E16" s="208"/>
      <c r="F16" s="23"/>
      <c r="G16" s="180"/>
      <c r="H16" s="206"/>
      <c r="I16" s="206"/>
      <c r="J16" s="205"/>
      <c r="K16" s="217"/>
      <c r="L16" s="216"/>
    </row>
    <row r="17" spans="1:12" s="195" customFormat="1" ht="11.25" customHeight="1">
      <c r="A17" s="265"/>
      <c r="B17" s="210"/>
      <c r="C17" s="212"/>
      <c r="D17" s="209"/>
      <c r="E17" s="208"/>
      <c r="F17" s="207"/>
      <c r="G17" s="180"/>
      <c r="H17" s="206"/>
      <c r="I17" s="206"/>
      <c r="J17" s="205"/>
      <c r="K17" s="211"/>
      <c r="L17" s="196"/>
    </row>
    <row r="18" spans="1:12" s="195" customFormat="1" ht="11.25" customHeight="1">
      <c r="A18" s="265"/>
      <c r="B18" s="210"/>
      <c r="C18" s="212"/>
      <c r="D18" s="209"/>
      <c r="E18" s="208"/>
      <c r="F18" s="207"/>
      <c r="G18" s="180"/>
      <c r="H18" s="206"/>
      <c r="I18" s="206"/>
      <c r="J18" s="205"/>
      <c r="K18" s="211"/>
      <c r="L18" s="196"/>
    </row>
    <row r="19" spans="1:12" s="195" customFormat="1" ht="11.25" customHeight="1">
      <c r="A19" s="265"/>
      <c r="B19" s="210"/>
      <c r="C19" s="212"/>
      <c r="D19" s="209"/>
      <c r="E19" s="208"/>
      <c r="F19" s="207"/>
      <c r="G19" s="180"/>
      <c r="H19" s="206"/>
      <c r="I19" s="206"/>
      <c r="J19" s="205"/>
      <c r="K19" s="211"/>
      <c r="L19" s="196"/>
    </row>
    <row r="20" spans="1:12" s="195" customFormat="1" ht="11.25" customHeight="1">
      <c r="A20" s="265"/>
      <c r="B20" s="210"/>
      <c r="C20" s="212"/>
      <c r="D20" s="209"/>
      <c r="E20" s="208"/>
      <c r="F20" s="207"/>
      <c r="G20" s="180"/>
      <c r="H20" s="206"/>
      <c r="I20" s="206"/>
      <c r="J20" s="205"/>
      <c r="K20" s="211"/>
      <c r="L20" s="196"/>
    </row>
    <row r="21" spans="1:12" s="214" customFormat="1" ht="11.25" customHeight="1">
      <c r="A21" s="265"/>
      <c r="B21" s="210"/>
      <c r="C21" s="212"/>
      <c r="D21" s="209"/>
      <c r="E21" s="208"/>
      <c r="F21" s="207"/>
      <c r="G21" s="180"/>
      <c r="H21" s="206"/>
      <c r="I21" s="206"/>
      <c r="J21" s="205"/>
      <c r="K21" s="211"/>
      <c r="L21" s="213"/>
    </row>
    <row r="22" spans="1:12" s="214" customFormat="1" ht="11.25" customHeight="1">
      <c r="A22" s="265"/>
      <c r="B22" s="210"/>
      <c r="C22" s="212"/>
      <c r="D22" s="209"/>
      <c r="E22" s="208"/>
      <c r="F22" s="207"/>
      <c r="G22" s="180"/>
      <c r="H22" s="206"/>
      <c r="I22" s="206"/>
      <c r="J22" s="205"/>
      <c r="K22" s="211"/>
      <c r="L22" s="213"/>
    </row>
    <row r="23" spans="1:12" s="213" customFormat="1" ht="11.25" customHeight="1">
      <c r="A23" s="265"/>
      <c r="B23" s="210"/>
      <c r="C23" s="212"/>
      <c r="D23" s="209"/>
      <c r="E23" s="208"/>
      <c r="F23" s="207"/>
      <c r="G23" s="180"/>
      <c r="H23" s="206"/>
      <c r="I23" s="206"/>
      <c r="J23" s="205"/>
      <c r="K23" s="211"/>
    </row>
    <row r="24" spans="1:12" s="195" customFormat="1" ht="11.25" customHeight="1">
      <c r="A24" s="265"/>
      <c r="B24" s="210"/>
      <c r="C24" s="212"/>
      <c r="D24" s="209"/>
      <c r="E24" s="208"/>
      <c r="F24" s="207"/>
      <c r="G24" s="180"/>
      <c r="H24" s="206"/>
      <c r="I24" s="206"/>
      <c r="J24" s="205"/>
      <c r="K24" s="211"/>
      <c r="L24" s="196"/>
    </row>
    <row r="25" spans="1:12" s="195" customFormat="1" ht="11.25" customHeight="1">
      <c r="A25" s="265"/>
      <c r="B25" s="210"/>
      <c r="C25" s="212"/>
      <c r="D25" s="209"/>
      <c r="E25" s="208"/>
      <c r="F25" s="207"/>
      <c r="G25" s="180"/>
      <c r="H25" s="206"/>
      <c r="I25" s="206"/>
      <c r="J25" s="205"/>
      <c r="K25" s="211"/>
      <c r="L25" s="196"/>
    </row>
    <row r="26" spans="1:12" s="195" customFormat="1" ht="11.25" customHeight="1">
      <c r="A26" s="265"/>
      <c r="B26" s="210"/>
      <c r="C26" s="212"/>
      <c r="D26" s="209"/>
      <c r="E26" s="208"/>
      <c r="F26" s="207"/>
      <c r="G26" s="180"/>
      <c r="H26" s="206"/>
      <c r="I26" s="206"/>
      <c r="J26" s="205"/>
      <c r="K26" s="211"/>
      <c r="L26" s="196"/>
    </row>
    <row r="27" spans="1:12" s="195" customFormat="1" ht="11.25" customHeight="1">
      <c r="A27" s="265"/>
      <c r="B27" s="210"/>
      <c r="C27" s="209"/>
      <c r="D27" s="209"/>
      <c r="E27" s="208"/>
      <c r="F27" s="207"/>
      <c r="G27" s="180"/>
      <c r="H27" s="206"/>
      <c r="I27" s="206"/>
      <c r="J27" s="205"/>
      <c r="K27" s="197"/>
      <c r="L27" s="196"/>
    </row>
    <row r="28" spans="1:12" s="195" customFormat="1" ht="11.25" customHeight="1">
      <c r="A28" s="265"/>
      <c r="B28" s="210"/>
      <c r="C28" s="209"/>
      <c r="D28" s="209"/>
      <c r="E28" s="208"/>
      <c r="F28" s="207"/>
      <c r="G28" s="180"/>
      <c r="H28" s="206"/>
      <c r="I28" s="206"/>
      <c r="J28" s="205"/>
      <c r="K28" s="197"/>
      <c r="L28" s="196"/>
    </row>
    <row r="29" spans="1:12" s="195" customFormat="1" ht="11.25" customHeight="1">
      <c r="A29" s="265"/>
      <c r="B29" s="210"/>
      <c r="C29" s="209"/>
      <c r="D29" s="209"/>
      <c r="E29" s="208"/>
      <c r="F29" s="207"/>
      <c r="G29" s="180"/>
      <c r="H29" s="206"/>
      <c r="I29" s="206"/>
      <c r="J29" s="205"/>
      <c r="K29" s="197"/>
      <c r="L29" s="196"/>
    </row>
    <row r="30" spans="1:12" s="195" customFormat="1" ht="11.25" customHeight="1">
      <c r="A30" s="265"/>
      <c r="B30" s="210"/>
      <c r="C30" s="209"/>
      <c r="D30" s="209"/>
      <c r="E30" s="208"/>
      <c r="F30" s="207"/>
      <c r="G30" s="180"/>
      <c r="H30" s="206"/>
      <c r="I30" s="206"/>
      <c r="J30" s="205"/>
      <c r="K30" s="197"/>
      <c r="L30" s="196"/>
    </row>
    <row r="31" spans="1:12" s="195" customFormat="1" ht="11.25" customHeight="1">
      <c r="A31" s="265"/>
      <c r="B31" s="210"/>
      <c r="C31" s="209"/>
      <c r="D31" s="209"/>
      <c r="E31" s="208"/>
      <c r="F31" s="207"/>
      <c r="G31" s="180"/>
      <c r="H31" s="206"/>
      <c r="I31" s="206"/>
      <c r="J31" s="205"/>
      <c r="K31" s="197"/>
      <c r="L31" s="196"/>
    </row>
    <row r="32" spans="1:12" s="195" customFormat="1" ht="11.25" customHeight="1" thickBot="1">
      <c r="A32" s="266"/>
      <c r="B32" s="199"/>
      <c r="C32" s="204"/>
      <c r="D32" s="203"/>
      <c r="E32" s="202"/>
      <c r="F32" s="201"/>
      <c r="G32" s="177"/>
      <c r="H32" s="200"/>
      <c r="I32" s="199"/>
      <c r="J32" s="198"/>
      <c r="K32" s="197"/>
      <c r="L32" s="196"/>
    </row>
    <row r="33" spans="1:11" ht="13.5" customHeight="1">
      <c r="A33" s="422" t="s">
        <v>257</v>
      </c>
      <c r="B33" s="424" t="s">
        <v>4</v>
      </c>
      <c r="C33" s="425"/>
      <c r="D33" s="424" t="s">
        <v>256</v>
      </c>
      <c r="E33" s="425"/>
      <c r="F33" s="426" t="s">
        <v>255</v>
      </c>
      <c r="G33" s="424" t="s">
        <v>254</v>
      </c>
      <c r="H33" s="428"/>
      <c r="I33" s="428"/>
      <c r="J33" s="429"/>
    </row>
    <row r="34" spans="1:11" ht="22.5">
      <c r="A34" s="423"/>
      <c r="B34" s="194" t="s">
        <v>0</v>
      </c>
      <c r="C34" s="194" t="s">
        <v>5</v>
      </c>
      <c r="D34" s="194" t="s">
        <v>253</v>
      </c>
      <c r="E34" s="194" t="s">
        <v>252</v>
      </c>
      <c r="F34" s="427"/>
      <c r="G34" s="264" t="s">
        <v>251</v>
      </c>
      <c r="H34" s="430" t="s">
        <v>6</v>
      </c>
      <c r="I34" s="431"/>
      <c r="J34" s="193" t="s">
        <v>250</v>
      </c>
    </row>
    <row r="35" spans="1:11" ht="15.75" customHeight="1">
      <c r="A35" s="23"/>
      <c r="B35" s="22"/>
      <c r="C35" s="192"/>
      <c r="D35" s="192"/>
      <c r="E35" s="192"/>
      <c r="F35" s="191"/>
      <c r="G35" s="286"/>
      <c r="H35" s="403"/>
      <c r="I35" s="404"/>
      <c r="J35" s="190">
        <f>G35+H35</f>
        <v>0</v>
      </c>
    </row>
    <row r="36" spans="1:11">
      <c r="A36" s="405" t="s">
        <v>248</v>
      </c>
      <c r="B36" s="406"/>
      <c r="C36" s="406"/>
      <c r="D36" s="406"/>
      <c r="E36" s="406"/>
      <c r="F36" s="406"/>
      <c r="G36" s="406"/>
      <c r="H36" s="406"/>
      <c r="I36" s="406"/>
      <c r="J36" s="407"/>
    </row>
    <row r="37" spans="1:11" ht="15" thickBot="1">
      <c r="A37" s="408"/>
      <c r="B37" s="409"/>
      <c r="C37" s="409"/>
      <c r="D37" s="409"/>
      <c r="E37" s="409"/>
      <c r="F37" s="409"/>
      <c r="G37" s="409"/>
      <c r="H37" s="409"/>
      <c r="I37" s="409"/>
      <c r="J37" s="410"/>
    </row>
    <row r="38" spans="1:11" ht="4.3499999999999996" customHeight="1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>
      <c r="A39" s="187" t="s">
        <v>7</v>
      </c>
      <c r="B39" s="267"/>
      <c r="C39" s="187"/>
      <c r="D39" s="188"/>
      <c r="E39" s="188"/>
      <c r="F39" s="187"/>
      <c r="G39" s="187"/>
      <c r="H39" s="187"/>
      <c r="I39" s="187"/>
    </row>
    <row r="40" spans="1:11">
      <c r="A40" s="187" t="s">
        <v>9</v>
      </c>
      <c r="B40" s="267"/>
      <c r="C40" s="187"/>
      <c r="D40" s="411" t="s">
        <v>247</v>
      </c>
      <c r="E40" s="411"/>
      <c r="F40" s="411"/>
      <c r="G40" s="411"/>
      <c r="H40" s="411"/>
      <c r="I40" s="185"/>
    </row>
    <row r="41" spans="1:11" ht="11.25" customHeight="1">
      <c r="A41" s="186" t="s">
        <v>8</v>
      </c>
      <c r="B41" s="268"/>
      <c r="C41" s="186"/>
      <c r="D41" s="412" t="s">
        <v>2</v>
      </c>
      <c r="E41" s="412"/>
      <c r="F41" s="412"/>
      <c r="G41" s="412"/>
      <c r="H41" s="412"/>
      <c r="I41" s="185"/>
    </row>
  </sheetData>
  <sheetProtection algorithmName="SHA-512" hashValue="G0Tdj0/Cb/SHdLZ2V+ZJ4ckP9L/FCunMzXsd9yud2Sclt22Y2hiJON0huxfRlhRvLiwcjhLx4GOlxk6ZK665hA==" saltValue="hUQEMQIvjmw+aY4Uf9iHnQ==" spinCount="100000" sheet="1" objects="1" scenarios="1" insertRows="0"/>
  <mergeCells count="20">
    <mergeCell ref="H35:I35"/>
    <mergeCell ref="A36:J37"/>
    <mergeCell ref="D40:H40"/>
    <mergeCell ref="D41:H41"/>
    <mergeCell ref="D3:E3"/>
    <mergeCell ref="I3:J3"/>
    <mergeCell ref="A5:E5"/>
    <mergeCell ref="F5:J5"/>
    <mergeCell ref="A33:A34"/>
    <mergeCell ref="B33:C33"/>
    <mergeCell ref="D33:E33"/>
    <mergeCell ref="F33:F34"/>
    <mergeCell ref="G33:J33"/>
    <mergeCell ref="H34:I34"/>
    <mergeCell ref="B1:C1"/>
    <mergeCell ref="D1:E1"/>
    <mergeCell ref="F1:G1"/>
    <mergeCell ref="I1:J1"/>
    <mergeCell ref="B2:E2"/>
    <mergeCell ref="I2:J2"/>
  </mergeCells>
  <pageMargins left="0.16822916666666668" right="0.15833333333333333" top="1.1182291666666666" bottom="0.53437500000000004" header="0" footer="0"/>
  <pageSetup fitToHeight="0" orientation="landscape" r:id="rId1"/>
  <headerFooter>
    <oddHeader xml:space="preserve">&amp;L&amp;G&amp;REVALUACION EXTERNA INDIRECTA DEL DESEMPEÑO 
FO-GS-XX
14-02-2018
V. 01
</oddHeader>
    <oddFooter>&amp;C&amp;8
Carrera 21 N° 8-32, Cod. Postal 850001, Tel. 6336339 Ext. 214, Yopal, Casanare
www.casanare.gov.co -  salud@casanare.gov.co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view="pageLayout" topLeftCell="A17" zoomScaleNormal="100" workbookViewId="0">
      <selection activeCell="F35" sqref="F35"/>
    </sheetView>
  </sheetViews>
  <sheetFormatPr baseColWidth="10" defaultColWidth="8.7109375" defaultRowHeight="14.25"/>
  <cols>
    <col min="1" max="1" width="20" style="184" customWidth="1"/>
    <col min="2" max="2" width="11.28515625" style="184" customWidth="1"/>
    <col min="3" max="3" width="13" style="184" customWidth="1"/>
    <col min="4" max="4" width="10.7109375" style="184" customWidth="1"/>
    <col min="5" max="5" width="14.85546875" style="184" customWidth="1"/>
    <col min="6" max="6" width="13" style="184" customWidth="1"/>
    <col min="7" max="7" width="15.85546875" style="184" customWidth="1"/>
    <col min="8" max="8" width="10.140625" style="184" customWidth="1"/>
    <col min="9" max="9" width="11.7109375" style="184" customWidth="1"/>
    <col min="10" max="10" width="14.85546875" style="184" customWidth="1"/>
    <col min="11" max="11" width="8.7109375" style="184"/>
    <col min="12" max="12" width="16" style="184" customWidth="1"/>
    <col min="13" max="13" width="27.42578125" style="184" customWidth="1"/>
    <col min="14" max="14" width="16.28515625" style="184" customWidth="1"/>
    <col min="15" max="15" width="11.5703125" style="184" customWidth="1"/>
    <col min="16" max="16" width="12.85546875" style="184" customWidth="1"/>
    <col min="17" max="17" width="11.5703125" style="184" customWidth="1"/>
    <col min="18" max="18" width="11" style="184" customWidth="1"/>
    <col min="19" max="19" width="14.42578125" style="184" customWidth="1"/>
    <col min="20" max="16384" width="8.7109375" style="184"/>
  </cols>
  <sheetData>
    <row r="1" spans="1:12" s="229" customFormat="1" ht="13.5" customHeight="1">
      <c r="A1" s="230" t="s">
        <v>10</v>
      </c>
      <c r="B1" s="432"/>
      <c r="C1" s="432"/>
      <c r="D1" s="433" t="s">
        <v>11</v>
      </c>
      <c r="E1" s="433"/>
      <c r="F1" s="434"/>
      <c r="G1" s="434"/>
      <c r="H1" s="230" t="s">
        <v>49</v>
      </c>
      <c r="I1" s="432" t="s">
        <v>246</v>
      </c>
      <c r="J1" s="432"/>
    </row>
    <row r="2" spans="1:12" ht="14.1" customHeight="1">
      <c r="A2" s="228" t="s">
        <v>12</v>
      </c>
      <c r="B2" s="413"/>
      <c r="C2" s="413"/>
      <c r="D2" s="413"/>
      <c r="E2" s="413"/>
      <c r="F2" s="228" t="s">
        <v>14</v>
      </c>
      <c r="G2" s="263"/>
      <c r="H2" s="228" t="s">
        <v>16</v>
      </c>
      <c r="I2" s="413"/>
      <c r="J2" s="413"/>
    </row>
    <row r="3" spans="1:12" s="226" customFormat="1" ht="14.1" customHeight="1">
      <c r="A3" s="228" t="s">
        <v>13</v>
      </c>
      <c r="B3" s="183"/>
      <c r="C3" s="228" t="s">
        <v>264</v>
      </c>
      <c r="D3" s="413"/>
      <c r="E3" s="413"/>
      <c r="F3" s="228" t="s">
        <v>15</v>
      </c>
      <c r="G3" s="262"/>
      <c r="H3" s="228" t="s">
        <v>204</v>
      </c>
      <c r="I3" s="414"/>
      <c r="J3" s="413"/>
    </row>
    <row r="4" spans="1:12" s="226" customFormat="1" ht="4.3499999999999996" customHeight="1" thickBot="1">
      <c r="A4" s="227"/>
      <c r="B4" s="227"/>
      <c r="C4" s="227"/>
      <c r="D4" s="227"/>
      <c r="E4" s="227"/>
      <c r="F4" s="227"/>
      <c r="G4" s="227">
        <v>98</v>
      </c>
      <c r="H4" s="227"/>
      <c r="I4" s="227"/>
      <c r="J4" s="227"/>
    </row>
    <row r="5" spans="1:12" ht="17.25" customHeight="1">
      <c r="A5" s="415" t="s">
        <v>263</v>
      </c>
      <c r="B5" s="416"/>
      <c r="C5" s="416"/>
      <c r="D5" s="416"/>
      <c r="E5" s="417"/>
      <c r="F5" s="418" t="s">
        <v>262</v>
      </c>
      <c r="G5" s="419"/>
      <c r="H5" s="419"/>
      <c r="I5" s="420"/>
      <c r="J5" s="421"/>
      <c r="K5" s="225"/>
      <c r="L5" s="225"/>
    </row>
    <row r="6" spans="1:12" s="219" customFormat="1" ht="22.5" customHeight="1">
      <c r="A6" s="224" t="s">
        <v>261</v>
      </c>
      <c r="B6" s="223" t="s">
        <v>259</v>
      </c>
      <c r="C6" s="223" t="s">
        <v>258</v>
      </c>
      <c r="D6" s="223" t="s">
        <v>0</v>
      </c>
      <c r="E6" s="222" t="s">
        <v>5</v>
      </c>
      <c r="F6" s="224" t="s">
        <v>260</v>
      </c>
      <c r="G6" s="223" t="s">
        <v>259</v>
      </c>
      <c r="H6" s="223" t="s">
        <v>258</v>
      </c>
      <c r="I6" s="223" t="s">
        <v>0</v>
      </c>
      <c r="J6" s="222" t="s">
        <v>5</v>
      </c>
      <c r="K6" s="221"/>
      <c r="L6" s="220"/>
    </row>
    <row r="7" spans="1:12" s="195" customFormat="1" ht="11.25" customHeight="1">
      <c r="A7" s="265"/>
      <c r="B7" s="210"/>
      <c r="C7" s="218"/>
      <c r="D7" s="209"/>
      <c r="E7" s="208"/>
      <c r="F7" s="23"/>
      <c r="G7" s="180"/>
      <c r="H7" s="206"/>
      <c r="I7" s="206"/>
      <c r="J7" s="205"/>
      <c r="K7" s="217"/>
      <c r="L7" s="196"/>
    </row>
    <row r="8" spans="1:12" s="195" customFormat="1" ht="11.25" customHeight="1">
      <c r="A8" s="265"/>
      <c r="B8" s="210"/>
      <c r="C8" s="218"/>
      <c r="D8" s="209"/>
      <c r="E8" s="208"/>
      <c r="F8" s="23"/>
      <c r="G8" s="180"/>
      <c r="H8" s="206"/>
      <c r="I8" s="206"/>
      <c r="J8" s="205"/>
      <c r="K8" s="217"/>
      <c r="L8" s="196"/>
    </row>
    <row r="9" spans="1:12" s="195" customFormat="1" ht="11.25" customHeight="1">
      <c r="A9" s="265"/>
      <c r="B9" s="210"/>
      <c r="C9" s="218"/>
      <c r="D9" s="209"/>
      <c r="E9" s="208"/>
      <c r="F9" s="23"/>
      <c r="G9" s="180"/>
      <c r="H9" s="206"/>
      <c r="I9" s="206"/>
      <c r="J9" s="205"/>
      <c r="K9" s="217"/>
      <c r="L9" s="196"/>
    </row>
    <row r="10" spans="1:12" s="195" customFormat="1" ht="11.25" customHeight="1">
      <c r="A10" s="265"/>
      <c r="B10" s="210"/>
      <c r="C10" s="218"/>
      <c r="D10" s="209"/>
      <c r="E10" s="208"/>
      <c r="F10" s="23"/>
      <c r="G10" s="180"/>
      <c r="H10" s="206"/>
      <c r="I10" s="206"/>
      <c r="J10" s="205"/>
      <c r="K10" s="217"/>
      <c r="L10" s="196"/>
    </row>
    <row r="11" spans="1:12" s="195" customFormat="1" ht="11.25" customHeight="1">
      <c r="A11" s="265"/>
      <c r="B11" s="210"/>
      <c r="C11" s="218"/>
      <c r="D11" s="209"/>
      <c r="E11" s="208"/>
      <c r="F11" s="23"/>
      <c r="G11" s="180"/>
      <c r="H11" s="206"/>
      <c r="I11" s="206"/>
      <c r="J11" s="205"/>
      <c r="K11" s="217"/>
      <c r="L11" s="196"/>
    </row>
    <row r="12" spans="1:12" s="195" customFormat="1" ht="11.25" customHeight="1">
      <c r="A12" s="265"/>
      <c r="B12" s="210"/>
      <c r="C12" s="218"/>
      <c r="D12" s="209"/>
      <c r="E12" s="208"/>
      <c r="F12" s="23"/>
      <c r="G12" s="180"/>
      <c r="H12" s="206"/>
      <c r="I12" s="206"/>
      <c r="J12" s="205"/>
      <c r="K12" s="217"/>
      <c r="L12" s="196"/>
    </row>
    <row r="13" spans="1:12" s="195" customFormat="1" ht="11.25" customHeight="1">
      <c r="A13" s="265"/>
      <c r="B13" s="210"/>
      <c r="C13" s="218"/>
      <c r="D13" s="209"/>
      <c r="E13" s="208"/>
      <c r="F13" s="23"/>
      <c r="G13" s="180"/>
      <c r="H13" s="206"/>
      <c r="I13" s="206"/>
      <c r="J13" s="205"/>
      <c r="K13" s="217"/>
      <c r="L13" s="196"/>
    </row>
    <row r="14" spans="1:12" s="195" customFormat="1" ht="11.25" customHeight="1">
      <c r="A14" s="265"/>
      <c r="B14" s="210"/>
      <c r="C14" s="218"/>
      <c r="D14" s="209"/>
      <c r="E14" s="208"/>
      <c r="F14" s="23"/>
      <c r="G14" s="180"/>
      <c r="H14" s="206"/>
      <c r="I14" s="206"/>
      <c r="J14" s="205"/>
      <c r="K14" s="217"/>
      <c r="L14" s="196"/>
    </row>
    <row r="15" spans="1:12" s="215" customFormat="1" ht="11.25" customHeight="1">
      <c r="A15" s="265"/>
      <c r="B15" s="210"/>
      <c r="C15" s="218"/>
      <c r="D15" s="209"/>
      <c r="E15" s="208"/>
      <c r="F15" s="23"/>
      <c r="G15" s="180"/>
      <c r="H15" s="206"/>
      <c r="I15" s="206"/>
      <c r="J15" s="205"/>
      <c r="K15" s="217"/>
      <c r="L15" s="216"/>
    </row>
    <row r="16" spans="1:12" s="215" customFormat="1" ht="11.25" customHeight="1">
      <c r="A16" s="265"/>
      <c r="B16" s="210"/>
      <c r="C16" s="218"/>
      <c r="D16" s="209"/>
      <c r="E16" s="208"/>
      <c r="F16" s="23"/>
      <c r="G16" s="180"/>
      <c r="H16" s="206"/>
      <c r="I16" s="206"/>
      <c r="J16" s="205"/>
      <c r="K16" s="217"/>
      <c r="L16" s="216"/>
    </row>
    <row r="17" spans="1:12" s="195" customFormat="1" ht="11.25" customHeight="1">
      <c r="A17" s="265"/>
      <c r="B17" s="210"/>
      <c r="C17" s="212"/>
      <c r="D17" s="209"/>
      <c r="E17" s="208"/>
      <c r="F17" s="207"/>
      <c r="G17" s="180"/>
      <c r="H17" s="206"/>
      <c r="I17" s="206"/>
      <c r="J17" s="205"/>
      <c r="K17" s="211"/>
      <c r="L17" s="196"/>
    </row>
    <row r="18" spans="1:12" s="195" customFormat="1" ht="11.25" customHeight="1">
      <c r="A18" s="265"/>
      <c r="B18" s="210"/>
      <c r="C18" s="212"/>
      <c r="D18" s="209"/>
      <c r="E18" s="208"/>
      <c r="F18" s="207"/>
      <c r="G18" s="180"/>
      <c r="H18" s="206"/>
      <c r="I18" s="206"/>
      <c r="J18" s="205"/>
      <c r="K18" s="211"/>
      <c r="L18" s="196"/>
    </row>
    <row r="19" spans="1:12" s="195" customFormat="1" ht="11.25" customHeight="1">
      <c r="A19" s="265"/>
      <c r="B19" s="210"/>
      <c r="C19" s="212"/>
      <c r="D19" s="209"/>
      <c r="E19" s="208"/>
      <c r="F19" s="207"/>
      <c r="G19" s="180"/>
      <c r="H19" s="206"/>
      <c r="I19" s="206"/>
      <c r="J19" s="205"/>
      <c r="K19" s="211"/>
      <c r="L19" s="196"/>
    </row>
    <row r="20" spans="1:12" s="195" customFormat="1" ht="11.25" customHeight="1">
      <c r="A20" s="265"/>
      <c r="B20" s="210"/>
      <c r="C20" s="212"/>
      <c r="D20" s="209"/>
      <c r="E20" s="208"/>
      <c r="F20" s="207"/>
      <c r="G20" s="180"/>
      <c r="H20" s="206"/>
      <c r="I20" s="206"/>
      <c r="J20" s="205"/>
      <c r="K20" s="211"/>
      <c r="L20" s="196"/>
    </row>
    <row r="21" spans="1:12" s="214" customFormat="1" ht="11.25" customHeight="1">
      <c r="A21" s="265"/>
      <c r="B21" s="210"/>
      <c r="C21" s="212"/>
      <c r="D21" s="209"/>
      <c r="E21" s="208"/>
      <c r="F21" s="207"/>
      <c r="G21" s="180"/>
      <c r="H21" s="206"/>
      <c r="I21" s="206"/>
      <c r="J21" s="205"/>
      <c r="K21" s="211"/>
      <c r="L21" s="213"/>
    </row>
    <row r="22" spans="1:12" s="214" customFormat="1" ht="11.25" customHeight="1">
      <c r="A22" s="265"/>
      <c r="B22" s="210"/>
      <c r="C22" s="212"/>
      <c r="D22" s="209"/>
      <c r="E22" s="208"/>
      <c r="F22" s="207"/>
      <c r="G22" s="180"/>
      <c r="H22" s="206"/>
      <c r="I22" s="206"/>
      <c r="J22" s="205"/>
      <c r="K22" s="211"/>
      <c r="L22" s="213"/>
    </row>
    <row r="23" spans="1:12" s="213" customFormat="1" ht="11.25" customHeight="1">
      <c r="A23" s="265"/>
      <c r="B23" s="210"/>
      <c r="C23" s="212"/>
      <c r="D23" s="209"/>
      <c r="E23" s="208"/>
      <c r="F23" s="207"/>
      <c r="G23" s="180"/>
      <c r="H23" s="206"/>
      <c r="I23" s="206"/>
      <c r="J23" s="205"/>
      <c r="K23" s="211"/>
    </row>
    <row r="24" spans="1:12" s="195" customFormat="1" ht="11.25" customHeight="1">
      <c r="A24" s="265"/>
      <c r="B24" s="210"/>
      <c r="C24" s="212"/>
      <c r="D24" s="209"/>
      <c r="E24" s="208"/>
      <c r="F24" s="207"/>
      <c r="G24" s="180"/>
      <c r="H24" s="206"/>
      <c r="I24" s="206"/>
      <c r="J24" s="205"/>
      <c r="K24" s="211"/>
      <c r="L24" s="196"/>
    </row>
    <row r="25" spans="1:12" s="195" customFormat="1" ht="11.25" customHeight="1">
      <c r="A25" s="265"/>
      <c r="B25" s="210"/>
      <c r="C25" s="212"/>
      <c r="D25" s="209"/>
      <c r="E25" s="208"/>
      <c r="F25" s="207"/>
      <c r="G25" s="180"/>
      <c r="H25" s="206"/>
      <c r="I25" s="206"/>
      <c r="J25" s="205"/>
      <c r="K25" s="211"/>
      <c r="L25" s="196"/>
    </row>
    <row r="26" spans="1:12" s="195" customFormat="1" ht="11.25" customHeight="1">
      <c r="A26" s="265"/>
      <c r="B26" s="210"/>
      <c r="C26" s="212"/>
      <c r="D26" s="209"/>
      <c r="E26" s="208"/>
      <c r="F26" s="207"/>
      <c r="G26" s="180"/>
      <c r="H26" s="206"/>
      <c r="I26" s="206"/>
      <c r="J26" s="205"/>
      <c r="K26" s="211"/>
      <c r="L26" s="196"/>
    </row>
    <row r="27" spans="1:12" s="195" customFormat="1" ht="11.25" customHeight="1">
      <c r="A27" s="265"/>
      <c r="B27" s="210"/>
      <c r="C27" s="209"/>
      <c r="D27" s="209"/>
      <c r="E27" s="208"/>
      <c r="F27" s="207"/>
      <c r="G27" s="180"/>
      <c r="H27" s="206"/>
      <c r="I27" s="206"/>
      <c r="J27" s="205"/>
      <c r="K27" s="197"/>
      <c r="L27" s="196"/>
    </row>
    <row r="28" spans="1:12" s="195" customFormat="1" ht="11.25" customHeight="1">
      <c r="A28" s="265"/>
      <c r="B28" s="210"/>
      <c r="C28" s="209"/>
      <c r="D28" s="209"/>
      <c r="E28" s="208"/>
      <c r="F28" s="207"/>
      <c r="G28" s="180"/>
      <c r="H28" s="206"/>
      <c r="I28" s="206"/>
      <c r="J28" s="205"/>
      <c r="K28" s="197"/>
      <c r="L28" s="196"/>
    </row>
    <row r="29" spans="1:12" s="195" customFormat="1" ht="11.25" customHeight="1">
      <c r="A29" s="265"/>
      <c r="B29" s="210"/>
      <c r="C29" s="209"/>
      <c r="D29" s="209"/>
      <c r="E29" s="208"/>
      <c r="F29" s="207"/>
      <c r="G29" s="180"/>
      <c r="H29" s="206"/>
      <c r="I29" s="206"/>
      <c r="J29" s="205"/>
      <c r="K29" s="197"/>
      <c r="L29" s="196"/>
    </row>
    <row r="30" spans="1:12" s="195" customFormat="1" ht="11.25" customHeight="1">
      <c r="A30" s="265"/>
      <c r="B30" s="210"/>
      <c r="C30" s="209"/>
      <c r="D30" s="209"/>
      <c r="E30" s="208"/>
      <c r="F30" s="207"/>
      <c r="G30" s="180"/>
      <c r="H30" s="206"/>
      <c r="I30" s="206"/>
      <c r="J30" s="205"/>
      <c r="K30" s="197"/>
      <c r="L30" s="196"/>
    </row>
    <row r="31" spans="1:12" s="195" customFormat="1" ht="11.25" customHeight="1">
      <c r="A31" s="265"/>
      <c r="B31" s="210"/>
      <c r="C31" s="209"/>
      <c r="D31" s="209"/>
      <c r="E31" s="208"/>
      <c r="F31" s="207"/>
      <c r="G31" s="180"/>
      <c r="H31" s="206"/>
      <c r="I31" s="206"/>
      <c r="J31" s="205"/>
      <c r="K31" s="197"/>
      <c r="L31" s="196"/>
    </row>
    <row r="32" spans="1:12" s="195" customFormat="1" ht="11.25" customHeight="1" thickBot="1">
      <c r="A32" s="266"/>
      <c r="B32" s="199"/>
      <c r="C32" s="204"/>
      <c r="D32" s="203"/>
      <c r="E32" s="202"/>
      <c r="F32" s="201"/>
      <c r="G32" s="177"/>
      <c r="H32" s="200"/>
      <c r="I32" s="199"/>
      <c r="J32" s="198"/>
      <c r="K32" s="197"/>
      <c r="L32" s="196"/>
    </row>
    <row r="33" spans="1:11" ht="13.5" customHeight="1">
      <c r="A33" s="422" t="s">
        <v>257</v>
      </c>
      <c r="B33" s="424" t="s">
        <v>4</v>
      </c>
      <c r="C33" s="425"/>
      <c r="D33" s="424" t="s">
        <v>256</v>
      </c>
      <c r="E33" s="425"/>
      <c r="F33" s="426" t="s">
        <v>255</v>
      </c>
      <c r="G33" s="424" t="s">
        <v>254</v>
      </c>
      <c r="H33" s="428"/>
      <c r="I33" s="428"/>
      <c r="J33" s="429"/>
    </row>
    <row r="34" spans="1:11" ht="22.5">
      <c r="A34" s="423"/>
      <c r="B34" s="194" t="s">
        <v>0</v>
      </c>
      <c r="C34" s="194" t="s">
        <v>5</v>
      </c>
      <c r="D34" s="194" t="s">
        <v>253</v>
      </c>
      <c r="E34" s="194" t="s">
        <v>252</v>
      </c>
      <c r="F34" s="427"/>
      <c r="G34" s="264" t="s">
        <v>251</v>
      </c>
      <c r="H34" s="430" t="s">
        <v>6</v>
      </c>
      <c r="I34" s="431"/>
      <c r="J34" s="193" t="s">
        <v>250</v>
      </c>
    </row>
    <row r="35" spans="1:11" ht="15.75" customHeight="1">
      <c r="A35" s="23"/>
      <c r="B35" s="22"/>
      <c r="C35" s="192"/>
      <c r="D35" s="192"/>
      <c r="E35" s="192"/>
      <c r="F35" s="191"/>
      <c r="G35" s="286"/>
      <c r="H35" s="403"/>
      <c r="I35" s="404"/>
      <c r="J35" s="190">
        <f>G35+H35</f>
        <v>0</v>
      </c>
    </row>
    <row r="36" spans="1:11">
      <c r="A36" s="405" t="s">
        <v>248</v>
      </c>
      <c r="B36" s="406"/>
      <c r="C36" s="406"/>
      <c r="D36" s="406"/>
      <c r="E36" s="406"/>
      <c r="F36" s="406"/>
      <c r="G36" s="406"/>
      <c r="H36" s="406"/>
      <c r="I36" s="406"/>
      <c r="J36" s="407"/>
    </row>
    <row r="37" spans="1:11" ht="15" thickBot="1">
      <c r="A37" s="408"/>
      <c r="B37" s="409"/>
      <c r="C37" s="409"/>
      <c r="D37" s="409"/>
      <c r="E37" s="409"/>
      <c r="F37" s="409"/>
      <c r="G37" s="409"/>
      <c r="H37" s="409"/>
      <c r="I37" s="409"/>
      <c r="J37" s="410"/>
    </row>
    <row r="38" spans="1:11" ht="4.3499999999999996" customHeight="1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>
      <c r="A39" s="187" t="s">
        <v>7</v>
      </c>
      <c r="B39" s="267"/>
      <c r="C39" s="187"/>
      <c r="D39" s="188"/>
      <c r="E39" s="188"/>
      <c r="F39" s="187"/>
      <c r="G39" s="187"/>
      <c r="H39" s="187"/>
      <c r="I39" s="187"/>
    </row>
    <row r="40" spans="1:11">
      <c r="A40" s="187" t="s">
        <v>9</v>
      </c>
      <c r="B40" s="267"/>
      <c r="C40" s="187"/>
      <c r="D40" s="411" t="s">
        <v>247</v>
      </c>
      <c r="E40" s="411"/>
      <c r="F40" s="411"/>
      <c r="G40" s="411"/>
      <c r="H40" s="411"/>
      <c r="I40" s="185"/>
    </row>
    <row r="41" spans="1:11" ht="11.25" customHeight="1">
      <c r="A41" s="186" t="s">
        <v>8</v>
      </c>
      <c r="B41" s="268"/>
      <c r="C41" s="186"/>
      <c r="D41" s="412" t="s">
        <v>2</v>
      </c>
      <c r="E41" s="412"/>
      <c r="F41" s="412"/>
      <c r="G41" s="412"/>
      <c r="H41" s="412"/>
      <c r="I41" s="185"/>
    </row>
  </sheetData>
  <sheetProtection algorithmName="SHA-512" hashValue="ofdRtdQZpknCnQ5+J2ZTjpMM8W04Y6lTP2VlTMNqRypOyygCORPal6UA7mqfEo10CblE297TfBUYaYWN7a9/QA==" saltValue="XSuG1LgTitKqrSSxS16Xyg==" spinCount="100000" sheet="1" objects="1" scenarios="1" insertRows="0"/>
  <mergeCells count="20">
    <mergeCell ref="H35:I35"/>
    <mergeCell ref="A36:J37"/>
    <mergeCell ref="D40:H40"/>
    <mergeCell ref="D41:H41"/>
    <mergeCell ref="D3:E3"/>
    <mergeCell ref="I3:J3"/>
    <mergeCell ref="A5:E5"/>
    <mergeCell ref="F5:J5"/>
    <mergeCell ref="A33:A34"/>
    <mergeCell ref="B33:C33"/>
    <mergeCell ref="D33:E33"/>
    <mergeCell ref="F33:F34"/>
    <mergeCell ref="G33:J33"/>
    <mergeCell ref="H34:I34"/>
    <mergeCell ref="B1:C1"/>
    <mergeCell ref="D1:E1"/>
    <mergeCell ref="F1:G1"/>
    <mergeCell ref="I1:J1"/>
    <mergeCell ref="B2:E2"/>
    <mergeCell ref="I2:J2"/>
  </mergeCells>
  <pageMargins left="0.16822916666666668" right="0.15833333333333333" top="1.1182291666666666" bottom="0.53437500000000004" header="0" footer="0"/>
  <pageSetup fitToHeight="0" orientation="landscape" r:id="rId1"/>
  <headerFooter>
    <oddHeader xml:space="preserve">&amp;L&amp;G&amp;REVALUACION EXTERNA INDIRECTA DEL DESEMPEÑO 
FO-GS-XX
14-02-2018
V. 01
</oddHeader>
    <oddFooter>&amp;C&amp;8
Carrera 21 N° 8-32, Cod. Postal 850001, Tel. 6336339 Ext. 214, Yopal, Casanare
www.casanare.gov.co -  salud@casanare.gov.co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view="pageLayout" zoomScaleNormal="100" workbookViewId="0">
      <selection activeCell="F35" sqref="F35"/>
    </sheetView>
  </sheetViews>
  <sheetFormatPr baseColWidth="10" defaultColWidth="8.7109375" defaultRowHeight="14.25"/>
  <cols>
    <col min="1" max="1" width="20" style="184" customWidth="1"/>
    <col min="2" max="2" width="11.28515625" style="184" customWidth="1"/>
    <col min="3" max="3" width="13" style="184" customWidth="1"/>
    <col min="4" max="4" width="10.7109375" style="184" customWidth="1"/>
    <col min="5" max="5" width="14.85546875" style="184" customWidth="1"/>
    <col min="6" max="6" width="13" style="184" customWidth="1"/>
    <col min="7" max="7" width="15.85546875" style="184" customWidth="1"/>
    <col min="8" max="8" width="10.140625" style="184" customWidth="1"/>
    <col min="9" max="9" width="11.7109375" style="184" customWidth="1"/>
    <col min="10" max="10" width="14.85546875" style="184" customWidth="1"/>
    <col min="11" max="11" width="8.7109375" style="184"/>
    <col min="12" max="12" width="16" style="184" customWidth="1"/>
    <col min="13" max="13" width="27.42578125" style="184" customWidth="1"/>
    <col min="14" max="14" width="16.28515625" style="184" customWidth="1"/>
    <col min="15" max="15" width="11.5703125" style="184" customWidth="1"/>
    <col min="16" max="16" width="12.85546875" style="184" customWidth="1"/>
    <col min="17" max="17" width="11.5703125" style="184" customWidth="1"/>
    <col min="18" max="18" width="11" style="184" customWidth="1"/>
    <col min="19" max="19" width="14.42578125" style="184" customWidth="1"/>
    <col min="20" max="16384" width="8.7109375" style="184"/>
  </cols>
  <sheetData>
    <row r="1" spans="1:12" s="229" customFormat="1" ht="13.5" customHeight="1">
      <c r="A1" s="230" t="s">
        <v>10</v>
      </c>
      <c r="B1" s="432"/>
      <c r="C1" s="432"/>
      <c r="D1" s="433" t="s">
        <v>11</v>
      </c>
      <c r="E1" s="433"/>
      <c r="F1" s="434"/>
      <c r="G1" s="434"/>
      <c r="H1" s="230" t="s">
        <v>49</v>
      </c>
      <c r="I1" s="432" t="s">
        <v>54</v>
      </c>
      <c r="J1" s="432"/>
    </row>
    <row r="2" spans="1:12" ht="14.1" customHeight="1">
      <c r="A2" s="228" t="s">
        <v>12</v>
      </c>
      <c r="B2" s="413"/>
      <c r="C2" s="413"/>
      <c r="D2" s="413"/>
      <c r="E2" s="413"/>
      <c r="F2" s="228" t="s">
        <v>14</v>
      </c>
      <c r="G2" s="263"/>
      <c r="H2" s="228" t="s">
        <v>16</v>
      </c>
      <c r="I2" s="413"/>
      <c r="J2" s="413"/>
    </row>
    <row r="3" spans="1:12" s="226" customFormat="1" ht="14.1" customHeight="1">
      <c r="A3" s="228" t="s">
        <v>13</v>
      </c>
      <c r="B3" s="321"/>
      <c r="C3" s="228" t="s">
        <v>264</v>
      </c>
      <c r="D3" s="413"/>
      <c r="E3" s="413"/>
      <c r="F3" s="228" t="s">
        <v>15</v>
      </c>
      <c r="G3" s="262"/>
      <c r="H3" s="228" t="s">
        <v>204</v>
      </c>
      <c r="I3" s="414"/>
      <c r="J3" s="413"/>
    </row>
    <row r="4" spans="1:12" s="226" customFormat="1" ht="4.3499999999999996" customHeight="1" thickBot="1">
      <c r="A4" s="227"/>
      <c r="B4" s="227"/>
      <c r="C4" s="227"/>
      <c r="D4" s="227"/>
      <c r="E4" s="227"/>
      <c r="F4" s="227"/>
      <c r="G4" s="227">
        <v>98</v>
      </c>
      <c r="H4" s="227"/>
      <c r="I4" s="227"/>
      <c r="J4" s="227"/>
    </row>
    <row r="5" spans="1:12" ht="17.25" customHeight="1">
      <c r="A5" s="415" t="s">
        <v>263</v>
      </c>
      <c r="B5" s="416"/>
      <c r="C5" s="416"/>
      <c r="D5" s="416"/>
      <c r="E5" s="417"/>
      <c r="F5" s="418" t="s">
        <v>262</v>
      </c>
      <c r="G5" s="419"/>
      <c r="H5" s="419"/>
      <c r="I5" s="420"/>
      <c r="J5" s="421"/>
      <c r="K5" s="225"/>
      <c r="L5" s="225"/>
    </row>
    <row r="6" spans="1:12" s="219" customFormat="1" ht="22.5" customHeight="1">
      <c r="A6" s="224" t="s">
        <v>261</v>
      </c>
      <c r="B6" s="223" t="s">
        <v>259</v>
      </c>
      <c r="C6" s="223" t="s">
        <v>258</v>
      </c>
      <c r="D6" s="223" t="s">
        <v>0</v>
      </c>
      <c r="E6" s="222" t="s">
        <v>5</v>
      </c>
      <c r="F6" s="224" t="s">
        <v>260</v>
      </c>
      <c r="G6" s="223" t="s">
        <v>259</v>
      </c>
      <c r="H6" s="223" t="s">
        <v>258</v>
      </c>
      <c r="I6" s="223" t="s">
        <v>0</v>
      </c>
      <c r="J6" s="222" t="s">
        <v>5</v>
      </c>
      <c r="K6" s="221"/>
      <c r="L6" s="220"/>
    </row>
    <row r="7" spans="1:12" s="195" customFormat="1" ht="11.25" customHeight="1">
      <c r="A7" s="265"/>
      <c r="B7" s="210"/>
      <c r="C7" s="218"/>
      <c r="D7" s="324"/>
      <c r="E7" s="208"/>
      <c r="F7" s="23"/>
      <c r="G7" s="326"/>
      <c r="H7" s="206"/>
      <c r="I7" s="206"/>
      <c r="J7" s="205"/>
      <c r="K7" s="217"/>
      <c r="L7" s="196"/>
    </row>
    <row r="8" spans="1:12" s="195" customFormat="1" ht="11.25" customHeight="1">
      <c r="A8" s="265"/>
      <c r="B8" s="210"/>
      <c r="C8" s="218"/>
      <c r="D8" s="324"/>
      <c r="E8" s="208"/>
      <c r="F8" s="23"/>
      <c r="G8" s="326"/>
      <c r="H8" s="206"/>
      <c r="I8" s="206"/>
      <c r="J8" s="205"/>
      <c r="K8" s="217"/>
      <c r="L8" s="196"/>
    </row>
    <row r="9" spans="1:12" s="195" customFormat="1" ht="11.25" customHeight="1">
      <c r="A9" s="265"/>
      <c r="B9" s="210"/>
      <c r="C9" s="218"/>
      <c r="D9" s="324"/>
      <c r="E9" s="208"/>
      <c r="F9" s="23"/>
      <c r="G9" s="326"/>
      <c r="H9" s="206"/>
      <c r="I9" s="206"/>
      <c r="J9" s="205"/>
      <c r="K9" s="217"/>
      <c r="L9" s="196"/>
    </row>
    <row r="10" spans="1:12" s="195" customFormat="1" ht="11.25" customHeight="1">
      <c r="A10" s="265"/>
      <c r="B10" s="210"/>
      <c r="C10" s="218"/>
      <c r="D10" s="324"/>
      <c r="E10" s="208"/>
      <c r="F10" s="23"/>
      <c r="G10" s="326"/>
      <c r="H10" s="206"/>
      <c r="I10" s="206"/>
      <c r="J10" s="205"/>
      <c r="K10" s="217"/>
      <c r="L10" s="196"/>
    </row>
    <row r="11" spans="1:12" s="195" customFormat="1" ht="11.25" customHeight="1">
      <c r="A11" s="265"/>
      <c r="B11" s="210"/>
      <c r="C11" s="218"/>
      <c r="D11" s="324"/>
      <c r="E11" s="208"/>
      <c r="F11" s="23"/>
      <c r="G11" s="326"/>
      <c r="H11" s="206"/>
      <c r="I11" s="206"/>
      <c r="J11" s="205"/>
      <c r="K11" s="217"/>
      <c r="L11" s="196"/>
    </row>
    <row r="12" spans="1:12" s="195" customFormat="1" ht="11.25" customHeight="1">
      <c r="A12" s="265"/>
      <c r="B12" s="210"/>
      <c r="C12" s="218"/>
      <c r="D12" s="324"/>
      <c r="E12" s="208"/>
      <c r="F12" s="23"/>
      <c r="G12" s="326"/>
      <c r="H12" s="206"/>
      <c r="I12" s="206"/>
      <c r="J12" s="205"/>
      <c r="K12" s="217"/>
      <c r="L12" s="196"/>
    </row>
    <row r="13" spans="1:12" s="195" customFormat="1" ht="11.25" customHeight="1">
      <c r="A13" s="265"/>
      <c r="B13" s="210"/>
      <c r="C13" s="218"/>
      <c r="D13" s="324"/>
      <c r="E13" s="208"/>
      <c r="F13" s="23"/>
      <c r="G13" s="326"/>
      <c r="H13" s="206"/>
      <c r="I13" s="206"/>
      <c r="J13" s="205"/>
      <c r="K13" s="217"/>
      <c r="L13" s="196"/>
    </row>
    <row r="14" spans="1:12" s="195" customFormat="1" ht="11.25" customHeight="1">
      <c r="A14" s="265"/>
      <c r="B14" s="210"/>
      <c r="C14" s="218"/>
      <c r="D14" s="324"/>
      <c r="E14" s="208"/>
      <c r="F14" s="23"/>
      <c r="G14" s="326"/>
      <c r="H14" s="206"/>
      <c r="I14" s="206"/>
      <c r="J14" s="205"/>
      <c r="K14" s="217"/>
      <c r="L14" s="196"/>
    </row>
    <row r="15" spans="1:12" s="215" customFormat="1" ht="11.25" customHeight="1">
      <c r="A15" s="265"/>
      <c r="B15" s="210"/>
      <c r="C15" s="218"/>
      <c r="D15" s="324"/>
      <c r="E15" s="208"/>
      <c r="F15" s="23"/>
      <c r="G15" s="326"/>
      <c r="H15" s="206"/>
      <c r="I15" s="206"/>
      <c r="J15" s="205"/>
      <c r="K15" s="217"/>
      <c r="L15" s="216"/>
    </row>
    <row r="16" spans="1:12" s="215" customFormat="1" ht="11.25" customHeight="1">
      <c r="A16" s="265"/>
      <c r="B16" s="210"/>
      <c r="C16" s="218"/>
      <c r="D16" s="324"/>
      <c r="E16" s="208"/>
      <c r="F16" s="23"/>
      <c r="G16" s="326"/>
      <c r="H16" s="206"/>
      <c r="I16" s="206"/>
      <c r="J16" s="205"/>
      <c r="K16" s="217"/>
      <c r="L16" s="216"/>
    </row>
    <row r="17" spans="1:12" s="195" customFormat="1" ht="11.25" customHeight="1">
      <c r="A17" s="265"/>
      <c r="B17" s="210"/>
      <c r="C17" s="212"/>
      <c r="D17" s="324"/>
      <c r="E17" s="208"/>
      <c r="F17" s="207"/>
      <c r="G17" s="326"/>
      <c r="H17" s="206"/>
      <c r="I17" s="206"/>
      <c r="J17" s="205"/>
      <c r="K17" s="211"/>
      <c r="L17" s="196"/>
    </row>
    <row r="18" spans="1:12" s="195" customFormat="1" ht="11.25" customHeight="1">
      <c r="A18" s="265"/>
      <c r="B18" s="210"/>
      <c r="C18" s="212"/>
      <c r="D18" s="324"/>
      <c r="E18" s="208"/>
      <c r="F18" s="207"/>
      <c r="G18" s="326"/>
      <c r="H18" s="206"/>
      <c r="I18" s="206"/>
      <c r="J18" s="205"/>
      <c r="K18" s="211"/>
      <c r="L18" s="196"/>
    </row>
    <row r="19" spans="1:12" s="195" customFormat="1" ht="11.25" customHeight="1">
      <c r="A19" s="265"/>
      <c r="B19" s="210"/>
      <c r="C19" s="212"/>
      <c r="D19" s="324"/>
      <c r="E19" s="208"/>
      <c r="F19" s="207"/>
      <c r="G19" s="326"/>
      <c r="H19" s="206"/>
      <c r="I19" s="206"/>
      <c r="J19" s="205"/>
      <c r="K19" s="211"/>
      <c r="L19" s="196"/>
    </row>
    <row r="20" spans="1:12" s="195" customFormat="1" ht="11.25" customHeight="1">
      <c r="A20" s="265"/>
      <c r="B20" s="210"/>
      <c r="C20" s="212"/>
      <c r="D20" s="324"/>
      <c r="E20" s="208"/>
      <c r="F20" s="207"/>
      <c r="G20" s="326"/>
      <c r="H20" s="206"/>
      <c r="I20" s="206"/>
      <c r="J20" s="205"/>
      <c r="K20" s="211"/>
      <c r="L20" s="196"/>
    </row>
    <row r="21" spans="1:12" s="214" customFormat="1" ht="11.25" customHeight="1">
      <c r="A21" s="265"/>
      <c r="B21" s="210"/>
      <c r="C21" s="212"/>
      <c r="D21" s="324"/>
      <c r="E21" s="208"/>
      <c r="F21" s="207"/>
      <c r="G21" s="326"/>
      <c r="H21" s="206"/>
      <c r="I21" s="206"/>
      <c r="J21" s="205"/>
      <c r="K21" s="211"/>
      <c r="L21" s="213"/>
    </row>
    <row r="22" spans="1:12" s="214" customFormat="1" ht="11.25" customHeight="1">
      <c r="A22" s="265"/>
      <c r="B22" s="210"/>
      <c r="C22" s="212"/>
      <c r="D22" s="324"/>
      <c r="E22" s="208"/>
      <c r="F22" s="207"/>
      <c r="G22" s="326"/>
      <c r="H22" s="206"/>
      <c r="I22" s="206"/>
      <c r="J22" s="205"/>
      <c r="K22" s="211"/>
      <c r="L22" s="213"/>
    </row>
    <row r="23" spans="1:12" s="213" customFormat="1" ht="11.25" customHeight="1">
      <c r="A23" s="265"/>
      <c r="B23" s="210"/>
      <c r="C23" s="212"/>
      <c r="D23" s="324"/>
      <c r="E23" s="208"/>
      <c r="F23" s="207"/>
      <c r="G23" s="326"/>
      <c r="H23" s="206"/>
      <c r="I23" s="206"/>
      <c r="J23" s="205"/>
      <c r="K23" s="211"/>
    </row>
    <row r="24" spans="1:12" s="195" customFormat="1" ht="11.25" customHeight="1">
      <c r="A24" s="265"/>
      <c r="B24" s="210"/>
      <c r="C24" s="212"/>
      <c r="D24" s="324"/>
      <c r="E24" s="208"/>
      <c r="F24" s="207"/>
      <c r="G24" s="326"/>
      <c r="H24" s="206"/>
      <c r="I24" s="206"/>
      <c r="J24" s="205"/>
      <c r="K24" s="211"/>
      <c r="L24" s="196"/>
    </row>
    <row r="25" spans="1:12" s="195" customFormat="1" ht="11.25" customHeight="1">
      <c r="A25" s="265"/>
      <c r="B25" s="210"/>
      <c r="C25" s="212"/>
      <c r="D25" s="324"/>
      <c r="E25" s="208"/>
      <c r="F25" s="207"/>
      <c r="G25" s="326"/>
      <c r="H25" s="206"/>
      <c r="I25" s="206"/>
      <c r="J25" s="205"/>
      <c r="K25" s="211"/>
      <c r="L25" s="196"/>
    </row>
    <row r="26" spans="1:12" s="195" customFormat="1" ht="11.25" customHeight="1">
      <c r="A26" s="265"/>
      <c r="B26" s="210"/>
      <c r="C26" s="212"/>
      <c r="D26" s="324"/>
      <c r="E26" s="208"/>
      <c r="F26" s="207"/>
      <c r="G26" s="326"/>
      <c r="H26" s="206"/>
      <c r="I26" s="206"/>
      <c r="J26" s="205"/>
      <c r="K26" s="211"/>
      <c r="L26" s="196"/>
    </row>
    <row r="27" spans="1:12" s="195" customFormat="1" ht="11.25" customHeight="1">
      <c r="A27" s="265"/>
      <c r="B27" s="210"/>
      <c r="C27" s="324"/>
      <c r="D27" s="324"/>
      <c r="E27" s="208"/>
      <c r="F27" s="207"/>
      <c r="G27" s="326"/>
      <c r="H27" s="206"/>
      <c r="I27" s="206"/>
      <c r="J27" s="205"/>
      <c r="K27" s="197"/>
      <c r="L27" s="196"/>
    </row>
    <row r="28" spans="1:12" s="195" customFormat="1" ht="11.25" customHeight="1">
      <c r="A28" s="265"/>
      <c r="B28" s="210"/>
      <c r="C28" s="324"/>
      <c r="D28" s="324"/>
      <c r="E28" s="208"/>
      <c r="F28" s="207"/>
      <c r="G28" s="326"/>
      <c r="H28" s="206"/>
      <c r="I28" s="206"/>
      <c r="J28" s="205"/>
      <c r="K28" s="197"/>
      <c r="L28" s="196"/>
    </row>
    <row r="29" spans="1:12" s="195" customFormat="1" ht="11.25" customHeight="1">
      <c r="A29" s="265"/>
      <c r="B29" s="210"/>
      <c r="C29" s="324"/>
      <c r="D29" s="324"/>
      <c r="E29" s="208"/>
      <c r="F29" s="207"/>
      <c r="G29" s="326"/>
      <c r="H29" s="206"/>
      <c r="I29" s="206"/>
      <c r="J29" s="205"/>
      <c r="K29" s="197"/>
      <c r="L29" s="196"/>
    </row>
    <row r="30" spans="1:12" s="195" customFormat="1" ht="11.25" customHeight="1">
      <c r="A30" s="265"/>
      <c r="B30" s="210"/>
      <c r="C30" s="324"/>
      <c r="D30" s="324"/>
      <c r="E30" s="208"/>
      <c r="F30" s="207"/>
      <c r="G30" s="326"/>
      <c r="H30" s="206"/>
      <c r="I30" s="206"/>
      <c r="J30" s="205"/>
      <c r="K30" s="197"/>
      <c r="L30" s="196"/>
    </row>
    <row r="31" spans="1:12" s="195" customFormat="1" ht="11.25" customHeight="1">
      <c r="A31" s="265"/>
      <c r="B31" s="210"/>
      <c r="C31" s="324"/>
      <c r="D31" s="324"/>
      <c r="E31" s="208"/>
      <c r="F31" s="207"/>
      <c r="G31" s="326"/>
      <c r="H31" s="206"/>
      <c r="I31" s="206"/>
      <c r="J31" s="205"/>
      <c r="K31" s="197"/>
      <c r="L31" s="196"/>
    </row>
    <row r="32" spans="1:12" s="195" customFormat="1" ht="11.25" customHeight="1" thickBot="1">
      <c r="A32" s="266"/>
      <c r="B32" s="199"/>
      <c r="C32" s="204"/>
      <c r="D32" s="203"/>
      <c r="E32" s="202"/>
      <c r="F32" s="201"/>
      <c r="G32" s="325"/>
      <c r="H32" s="200"/>
      <c r="I32" s="199"/>
      <c r="J32" s="198"/>
      <c r="K32" s="197"/>
      <c r="L32" s="196"/>
    </row>
    <row r="33" spans="1:11" ht="13.5" customHeight="1">
      <c r="A33" s="422" t="s">
        <v>257</v>
      </c>
      <c r="B33" s="424" t="s">
        <v>4</v>
      </c>
      <c r="C33" s="425"/>
      <c r="D33" s="424" t="s">
        <v>256</v>
      </c>
      <c r="E33" s="425"/>
      <c r="F33" s="426" t="s">
        <v>255</v>
      </c>
      <c r="G33" s="424" t="s">
        <v>254</v>
      </c>
      <c r="H33" s="428"/>
      <c r="I33" s="428"/>
      <c r="J33" s="429"/>
    </row>
    <row r="34" spans="1:11" ht="22.5">
      <c r="A34" s="423"/>
      <c r="B34" s="194" t="s">
        <v>0</v>
      </c>
      <c r="C34" s="194" t="s">
        <v>5</v>
      </c>
      <c r="D34" s="194" t="s">
        <v>253</v>
      </c>
      <c r="E34" s="194" t="s">
        <v>252</v>
      </c>
      <c r="F34" s="427"/>
      <c r="G34" s="264" t="s">
        <v>251</v>
      </c>
      <c r="H34" s="430" t="s">
        <v>6</v>
      </c>
      <c r="I34" s="431"/>
      <c r="J34" s="193" t="s">
        <v>250</v>
      </c>
    </row>
    <row r="35" spans="1:11" ht="15.75" customHeight="1">
      <c r="A35" s="23"/>
      <c r="B35" s="22"/>
      <c r="C35" s="192"/>
      <c r="D35" s="192"/>
      <c r="E35" s="192"/>
      <c r="F35" s="191"/>
      <c r="G35" s="286"/>
      <c r="H35" s="403"/>
      <c r="I35" s="404"/>
      <c r="J35" s="190">
        <f>G35+H35</f>
        <v>0</v>
      </c>
    </row>
    <row r="36" spans="1:11">
      <c r="A36" s="405" t="s">
        <v>248</v>
      </c>
      <c r="B36" s="406"/>
      <c r="C36" s="406"/>
      <c r="D36" s="406"/>
      <c r="E36" s="406"/>
      <c r="F36" s="406"/>
      <c r="G36" s="406"/>
      <c r="H36" s="406"/>
      <c r="I36" s="406"/>
      <c r="J36" s="407"/>
    </row>
    <row r="37" spans="1:11" ht="15" thickBot="1">
      <c r="A37" s="408"/>
      <c r="B37" s="409"/>
      <c r="C37" s="409"/>
      <c r="D37" s="409"/>
      <c r="E37" s="409"/>
      <c r="F37" s="409"/>
      <c r="G37" s="409"/>
      <c r="H37" s="409"/>
      <c r="I37" s="409"/>
      <c r="J37" s="410"/>
    </row>
    <row r="38" spans="1:11" ht="4.3499999999999996" customHeight="1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>
      <c r="A39" s="187" t="s">
        <v>7</v>
      </c>
      <c r="B39" s="267"/>
      <c r="C39" s="187"/>
      <c r="D39" s="188"/>
      <c r="E39" s="188"/>
      <c r="F39" s="187"/>
      <c r="G39" s="187"/>
      <c r="H39" s="187"/>
      <c r="I39" s="187"/>
    </row>
    <row r="40" spans="1:11">
      <c r="A40" s="187" t="s">
        <v>9</v>
      </c>
      <c r="B40" s="267"/>
      <c r="C40" s="187"/>
      <c r="D40" s="411" t="s">
        <v>247</v>
      </c>
      <c r="E40" s="411"/>
      <c r="F40" s="411"/>
      <c r="G40" s="411"/>
      <c r="H40" s="411"/>
      <c r="I40" s="322"/>
    </row>
    <row r="41" spans="1:11" ht="11.25" customHeight="1">
      <c r="A41" s="186" t="s">
        <v>8</v>
      </c>
      <c r="B41" s="323"/>
      <c r="C41" s="186"/>
      <c r="D41" s="412" t="s">
        <v>2</v>
      </c>
      <c r="E41" s="412"/>
      <c r="F41" s="412"/>
      <c r="G41" s="412"/>
      <c r="H41" s="412"/>
      <c r="I41" s="322"/>
    </row>
  </sheetData>
  <sheetProtection algorithmName="SHA-512" hashValue="ofdRtdQZpknCnQ5+J2ZTjpMM8W04Y6lTP2VlTMNqRypOyygCORPal6UA7mqfEo10CblE297TfBUYaYWN7a9/QA==" saltValue="XSuG1LgTitKqrSSxS16Xyg==" spinCount="100000" sheet="1" objects="1" scenarios="1" insertRows="0"/>
  <mergeCells count="20">
    <mergeCell ref="H35:I35"/>
    <mergeCell ref="A36:J37"/>
    <mergeCell ref="D40:H40"/>
    <mergeCell ref="D41:H41"/>
    <mergeCell ref="D3:E3"/>
    <mergeCell ref="I3:J3"/>
    <mergeCell ref="A5:E5"/>
    <mergeCell ref="F5:J5"/>
    <mergeCell ref="A33:A34"/>
    <mergeCell ref="B33:C33"/>
    <mergeCell ref="D33:E33"/>
    <mergeCell ref="F33:F34"/>
    <mergeCell ref="G33:J33"/>
    <mergeCell ref="H34:I34"/>
    <mergeCell ref="B1:C1"/>
    <mergeCell ref="D1:E1"/>
    <mergeCell ref="F1:G1"/>
    <mergeCell ref="I1:J1"/>
    <mergeCell ref="B2:E2"/>
    <mergeCell ref="I2:J2"/>
  </mergeCells>
  <pageMargins left="0.16822916666666668" right="0.15833333333333333" top="1.1182291666666666" bottom="0.53437500000000004" header="0" footer="0"/>
  <pageSetup fitToHeight="0" orientation="landscape" r:id="rId1"/>
  <headerFooter>
    <oddHeader xml:space="preserve">&amp;L&amp;G&amp;REVALUACION EXTERNA INDIRECTA DEL DESEMPEÑO 
FO-GS-XX
14-02-2018
V. 01
</oddHeader>
    <oddFooter>&amp;C&amp;8
Carrera 21 N° 8-32, Cod. Postal 850001, Tel. 6336339 Ext. 214, Yopal, Casanare
www.casanare.gov.co -  salud@casanare.gov.co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view="pageLayout" zoomScaleNormal="100" workbookViewId="0">
      <selection activeCell="G35" sqref="G35"/>
    </sheetView>
  </sheetViews>
  <sheetFormatPr baseColWidth="10" defaultColWidth="8.7109375" defaultRowHeight="14.25"/>
  <cols>
    <col min="1" max="1" width="20" style="184" customWidth="1"/>
    <col min="2" max="2" width="11.28515625" style="184" customWidth="1"/>
    <col min="3" max="3" width="13" style="184" customWidth="1"/>
    <col min="4" max="4" width="10.7109375" style="184" customWidth="1"/>
    <col min="5" max="5" width="14.85546875" style="184" customWidth="1"/>
    <col min="6" max="6" width="13" style="184" customWidth="1"/>
    <col min="7" max="7" width="15.85546875" style="184" customWidth="1"/>
    <col min="8" max="8" width="10.140625" style="184" customWidth="1"/>
    <col min="9" max="9" width="11.7109375" style="184" customWidth="1"/>
    <col min="10" max="10" width="14.85546875" style="184" customWidth="1"/>
    <col min="11" max="11" width="8.7109375" style="184"/>
    <col min="12" max="12" width="16" style="184" customWidth="1"/>
    <col min="13" max="13" width="27.42578125" style="184" customWidth="1"/>
    <col min="14" max="14" width="16.28515625" style="184" customWidth="1"/>
    <col min="15" max="15" width="11.5703125" style="184" customWidth="1"/>
    <col min="16" max="16" width="12.85546875" style="184" customWidth="1"/>
    <col min="17" max="17" width="11.5703125" style="184" customWidth="1"/>
    <col min="18" max="18" width="11" style="184" customWidth="1"/>
    <col min="19" max="19" width="14.42578125" style="184" customWidth="1"/>
    <col min="20" max="16384" width="8.7109375" style="184"/>
  </cols>
  <sheetData>
    <row r="1" spans="1:12" s="229" customFormat="1" ht="13.5" customHeight="1">
      <c r="A1" s="230" t="s">
        <v>10</v>
      </c>
      <c r="B1" s="432"/>
      <c r="C1" s="432"/>
      <c r="D1" s="433" t="s">
        <v>11</v>
      </c>
      <c r="E1" s="433"/>
      <c r="F1" s="434"/>
      <c r="G1" s="434"/>
      <c r="H1" s="230" t="s">
        <v>49</v>
      </c>
      <c r="I1" s="432" t="s">
        <v>287</v>
      </c>
      <c r="J1" s="432"/>
    </row>
    <row r="2" spans="1:12" ht="14.1" customHeight="1">
      <c r="A2" s="228" t="s">
        <v>12</v>
      </c>
      <c r="B2" s="413"/>
      <c r="C2" s="413"/>
      <c r="D2" s="413"/>
      <c r="E2" s="413"/>
      <c r="F2" s="228" t="s">
        <v>14</v>
      </c>
      <c r="G2" s="263"/>
      <c r="H2" s="228" t="s">
        <v>16</v>
      </c>
      <c r="I2" s="413"/>
      <c r="J2" s="413"/>
    </row>
    <row r="3" spans="1:12" s="226" customFormat="1" ht="14.1" customHeight="1">
      <c r="A3" s="228" t="s">
        <v>13</v>
      </c>
      <c r="B3" s="321"/>
      <c r="C3" s="228" t="s">
        <v>264</v>
      </c>
      <c r="D3" s="413"/>
      <c r="E3" s="413"/>
      <c r="F3" s="228" t="s">
        <v>15</v>
      </c>
      <c r="G3" s="262"/>
      <c r="H3" s="228" t="s">
        <v>204</v>
      </c>
      <c r="I3" s="414"/>
      <c r="J3" s="413"/>
    </row>
    <row r="4" spans="1:12" s="226" customFormat="1" ht="4.3499999999999996" customHeight="1" thickBot="1">
      <c r="A4" s="227"/>
      <c r="B4" s="227"/>
      <c r="C4" s="227"/>
      <c r="D4" s="227"/>
      <c r="E4" s="227"/>
      <c r="F4" s="227"/>
      <c r="G4" s="227">
        <v>98</v>
      </c>
      <c r="H4" s="227"/>
      <c r="I4" s="227"/>
      <c r="J4" s="227"/>
    </row>
    <row r="5" spans="1:12" ht="17.25" customHeight="1">
      <c r="A5" s="415" t="s">
        <v>263</v>
      </c>
      <c r="B5" s="416"/>
      <c r="C5" s="416"/>
      <c r="D5" s="416"/>
      <c r="E5" s="417"/>
      <c r="F5" s="418" t="s">
        <v>262</v>
      </c>
      <c r="G5" s="419"/>
      <c r="H5" s="419"/>
      <c r="I5" s="420"/>
      <c r="J5" s="421"/>
      <c r="K5" s="225"/>
      <c r="L5" s="225"/>
    </row>
    <row r="6" spans="1:12" s="219" customFormat="1" ht="22.5" customHeight="1">
      <c r="A6" s="224" t="s">
        <v>261</v>
      </c>
      <c r="B6" s="223" t="s">
        <v>259</v>
      </c>
      <c r="C6" s="223" t="s">
        <v>258</v>
      </c>
      <c r="D6" s="223" t="s">
        <v>0</v>
      </c>
      <c r="E6" s="222" t="s">
        <v>5</v>
      </c>
      <c r="F6" s="224" t="s">
        <v>260</v>
      </c>
      <c r="G6" s="223" t="s">
        <v>259</v>
      </c>
      <c r="H6" s="223" t="s">
        <v>258</v>
      </c>
      <c r="I6" s="223" t="s">
        <v>0</v>
      </c>
      <c r="J6" s="222" t="s">
        <v>5</v>
      </c>
      <c r="K6" s="221"/>
      <c r="L6" s="220"/>
    </row>
    <row r="7" spans="1:12" s="195" customFormat="1" ht="11.25" customHeight="1">
      <c r="A7" s="265"/>
      <c r="B7" s="210"/>
      <c r="C7" s="218"/>
      <c r="D7" s="324"/>
      <c r="E7" s="208"/>
      <c r="F7" s="23"/>
      <c r="G7" s="326"/>
      <c r="H7" s="206"/>
      <c r="I7" s="206"/>
      <c r="J7" s="205"/>
      <c r="K7" s="217"/>
      <c r="L7" s="196"/>
    </row>
    <row r="8" spans="1:12" s="195" customFormat="1" ht="11.25" customHeight="1">
      <c r="A8" s="265"/>
      <c r="B8" s="210"/>
      <c r="C8" s="218"/>
      <c r="D8" s="324"/>
      <c r="E8" s="208"/>
      <c r="F8" s="23"/>
      <c r="G8" s="326"/>
      <c r="H8" s="206"/>
      <c r="I8" s="206"/>
      <c r="J8" s="205"/>
      <c r="K8" s="217"/>
      <c r="L8" s="196"/>
    </row>
    <row r="9" spans="1:12" s="195" customFormat="1" ht="11.25" customHeight="1">
      <c r="A9" s="265"/>
      <c r="B9" s="210"/>
      <c r="C9" s="218"/>
      <c r="D9" s="324"/>
      <c r="E9" s="208"/>
      <c r="F9" s="23"/>
      <c r="G9" s="326"/>
      <c r="H9" s="206"/>
      <c r="I9" s="206"/>
      <c r="J9" s="205"/>
      <c r="K9" s="217"/>
      <c r="L9" s="196"/>
    </row>
    <row r="10" spans="1:12" s="195" customFormat="1" ht="11.25" customHeight="1">
      <c r="A10" s="265"/>
      <c r="B10" s="210"/>
      <c r="C10" s="218"/>
      <c r="D10" s="324"/>
      <c r="E10" s="208"/>
      <c r="F10" s="23"/>
      <c r="G10" s="326"/>
      <c r="H10" s="206"/>
      <c r="I10" s="206"/>
      <c r="J10" s="205"/>
      <c r="K10" s="217"/>
      <c r="L10" s="196"/>
    </row>
    <row r="11" spans="1:12" s="195" customFormat="1" ht="11.25" customHeight="1">
      <c r="A11" s="265"/>
      <c r="B11" s="210"/>
      <c r="C11" s="218"/>
      <c r="D11" s="324"/>
      <c r="E11" s="208"/>
      <c r="F11" s="23"/>
      <c r="G11" s="326"/>
      <c r="H11" s="206"/>
      <c r="I11" s="206"/>
      <c r="J11" s="205"/>
      <c r="K11" s="217"/>
      <c r="L11" s="196"/>
    </row>
    <row r="12" spans="1:12" s="195" customFormat="1" ht="11.25" customHeight="1">
      <c r="A12" s="265"/>
      <c r="B12" s="210"/>
      <c r="C12" s="218"/>
      <c r="D12" s="324"/>
      <c r="E12" s="208"/>
      <c r="F12" s="23"/>
      <c r="G12" s="326"/>
      <c r="H12" s="206"/>
      <c r="I12" s="206"/>
      <c r="J12" s="205"/>
      <c r="K12" s="217"/>
      <c r="L12" s="196"/>
    </row>
    <row r="13" spans="1:12" s="195" customFormat="1" ht="11.25" customHeight="1">
      <c r="A13" s="265"/>
      <c r="B13" s="210"/>
      <c r="C13" s="218"/>
      <c r="D13" s="324"/>
      <c r="E13" s="208"/>
      <c r="F13" s="23"/>
      <c r="G13" s="326"/>
      <c r="H13" s="206"/>
      <c r="I13" s="206"/>
      <c r="J13" s="205"/>
      <c r="K13" s="217"/>
      <c r="L13" s="196"/>
    </row>
    <row r="14" spans="1:12" s="195" customFormat="1" ht="11.25" customHeight="1">
      <c r="A14" s="265"/>
      <c r="B14" s="210"/>
      <c r="C14" s="218"/>
      <c r="D14" s="324"/>
      <c r="E14" s="208"/>
      <c r="F14" s="23"/>
      <c r="G14" s="326"/>
      <c r="H14" s="206"/>
      <c r="I14" s="206"/>
      <c r="J14" s="205"/>
      <c r="K14" s="217"/>
      <c r="L14" s="196"/>
    </row>
    <row r="15" spans="1:12" s="215" customFormat="1" ht="11.25" customHeight="1">
      <c r="A15" s="265"/>
      <c r="B15" s="210"/>
      <c r="C15" s="218"/>
      <c r="D15" s="324"/>
      <c r="E15" s="208"/>
      <c r="F15" s="23"/>
      <c r="G15" s="326"/>
      <c r="H15" s="206"/>
      <c r="I15" s="206"/>
      <c r="J15" s="205"/>
      <c r="K15" s="217"/>
      <c r="L15" s="216"/>
    </row>
    <row r="16" spans="1:12" s="215" customFormat="1" ht="11.25" customHeight="1">
      <c r="A16" s="265"/>
      <c r="B16" s="210"/>
      <c r="C16" s="218"/>
      <c r="D16" s="324"/>
      <c r="E16" s="208"/>
      <c r="F16" s="23"/>
      <c r="G16" s="326"/>
      <c r="H16" s="206"/>
      <c r="I16" s="206"/>
      <c r="J16" s="205"/>
      <c r="K16" s="217"/>
      <c r="L16" s="216"/>
    </row>
    <row r="17" spans="1:12" s="195" customFormat="1" ht="11.25" customHeight="1">
      <c r="A17" s="265"/>
      <c r="B17" s="210"/>
      <c r="C17" s="212"/>
      <c r="D17" s="324"/>
      <c r="E17" s="208"/>
      <c r="F17" s="207"/>
      <c r="G17" s="326"/>
      <c r="H17" s="206"/>
      <c r="I17" s="206"/>
      <c r="J17" s="205"/>
      <c r="K17" s="211"/>
      <c r="L17" s="196"/>
    </row>
    <row r="18" spans="1:12" s="195" customFormat="1" ht="11.25" customHeight="1">
      <c r="A18" s="265"/>
      <c r="B18" s="210"/>
      <c r="C18" s="212"/>
      <c r="D18" s="324"/>
      <c r="E18" s="208"/>
      <c r="F18" s="207"/>
      <c r="G18" s="326"/>
      <c r="H18" s="206"/>
      <c r="I18" s="206"/>
      <c r="J18" s="205"/>
      <c r="K18" s="211"/>
      <c r="L18" s="196"/>
    </row>
    <row r="19" spans="1:12" s="195" customFormat="1" ht="11.25" customHeight="1">
      <c r="A19" s="265"/>
      <c r="B19" s="210"/>
      <c r="C19" s="212"/>
      <c r="D19" s="324"/>
      <c r="E19" s="208"/>
      <c r="F19" s="207"/>
      <c r="G19" s="326"/>
      <c r="H19" s="206"/>
      <c r="I19" s="206"/>
      <c r="J19" s="205"/>
      <c r="K19" s="211"/>
      <c r="L19" s="196"/>
    </row>
    <row r="20" spans="1:12" s="195" customFormat="1" ht="11.25" customHeight="1">
      <c r="A20" s="265"/>
      <c r="B20" s="210"/>
      <c r="C20" s="212"/>
      <c r="D20" s="324"/>
      <c r="E20" s="208"/>
      <c r="F20" s="207"/>
      <c r="G20" s="326"/>
      <c r="H20" s="206"/>
      <c r="I20" s="206"/>
      <c r="J20" s="205"/>
      <c r="K20" s="211"/>
      <c r="L20" s="196"/>
    </row>
    <row r="21" spans="1:12" s="214" customFormat="1" ht="11.25" customHeight="1">
      <c r="A21" s="265"/>
      <c r="B21" s="210"/>
      <c r="C21" s="212"/>
      <c r="D21" s="324"/>
      <c r="E21" s="208"/>
      <c r="F21" s="207"/>
      <c r="G21" s="326"/>
      <c r="H21" s="206"/>
      <c r="I21" s="206"/>
      <c r="J21" s="205"/>
      <c r="K21" s="211"/>
      <c r="L21" s="213"/>
    </row>
    <row r="22" spans="1:12" s="214" customFormat="1" ht="11.25" customHeight="1">
      <c r="A22" s="265"/>
      <c r="B22" s="210"/>
      <c r="C22" s="212"/>
      <c r="D22" s="324"/>
      <c r="E22" s="208"/>
      <c r="F22" s="207"/>
      <c r="G22" s="326"/>
      <c r="H22" s="206"/>
      <c r="I22" s="206"/>
      <c r="J22" s="205"/>
      <c r="K22" s="211"/>
      <c r="L22" s="213"/>
    </row>
    <row r="23" spans="1:12" s="213" customFormat="1" ht="11.25" customHeight="1">
      <c r="A23" s="265"/>
      <c r="B23" s="210"/>
      <c r="C23" s="212"/>
      <c r="D23" s="324"/>
      <c r="E23" s="208"/>
      <c r="F23" s="207"/>
      <c r="G23" s="326"/>
      <c r="H23" s="206"/>
      <c r="I23" s="206"/>
      <c r="J23" s="205"/>
      <c r="K23" s="211"/>
    </row>
    <row r="24" spans="1:12" s="195" customFormat="1" ht="11.25" customHeight="1">
      <c r="A24" s="265"/>
      <c r="B24" s="210"/>
      <c r="C24" s="212"/>
      <c r="D24" s="324"/>
      <c r="E24" s="208"/>
      <c r="F24" s="207"/>
      <c r="G24" s="326"/>
      <c r="H24" s="206"/>
      <c r="I24" s="206"/>
      <c r="J24" s="205"/>
      <c r="K24" s="211"/>
      <c r="L24" s="196"/>
    </row>
    <row r="25" spans="1:12" s="195" customFormat="1" ht="11.25" customHeight="1">
      <c r="A25" s="265"/>
      <c r="B25" s="210"/>
      <c r="C25" s="212"/>
      <c r="D25" s="324"/>
      <c r="E25" s="208"/>
      <c r="F25" s="207"/>
      <c r="G25" s="326"/>
      <c r="H25" s="206"/>
      <c r="I25" s="206"/>
      <c r="J25" s="205"/>
      <c r="K25" s="211"/>
      <c r="L25" s="196"/>
    </row>
    <row r="26" spans="1:12" s="195" customFormat="1" ht="11.25" customHeight="1">
      <c r="A26" s="265"/>
      <c r="B26" s="210"/>
      <c r="C26" s="212"/>
      <c r="D26" s="324"/>
      <c r="E26" s="208"/>
      <c r="F26" s="207"/>
      <c r="G26" s="326"/>
      <c r="H26" s="206"/>
      <c r="I26" s="206"/>
      <c r="J26" s="205"/>
      <c r="K26" s="211"/>
      <c r="L26" s="196"/>
    </row>
    <row r="27" spans="1:12" s="195" customFormat="1" ht="11.25" customHeight="1">
      <c r="A27" s="265"/>
      <c r="B27" s="210"/>
      <c r="C27" s="324"/>
      <c r="D27" s="324"/>
      <c r="E27" s="208"/>
      <c r="F27" s="207"/>
      <c r="G27" s="326"/>
      <c r="H27" s="206"/>
      <c r="I27" s="206"/>
      <c r="J27" s="205"/>
      <c r="K27" s="197"/>
      <c r="L27" s="196"/>
    </row>
    <row r="28" spans="1:12" s="195" customFormat="1" ht="11.25" customHeight="1">
      <c r="A28" s="265"/>
      <c r="B28" s="210"/>
      <c r="C28" s="324"/>
      <c r="D28" s="324"/>
      <c r="E28" s="208"/>
      <c r="F28" s="207"/>
      <c r="G28" s="326"/>
      <c r="H28" s="206"/>
      <c r="I28" s="206"/>
      <c r="J28" s="205"/>
      <c r="K28" s="197"/>
      <c r="L28" s="196"/>
    </row>
    <row r="29" spans="1:12" s="195" customFormat="1" ht="11.25" customHeight="1">
      <c r="A29" s="265"/>
      <c r="B29" s="210"/>
      <c r="C29" s="324"/>
      <c r="D29" s="324"/>
      <c r="E29" s="208"/>
      <c r="F29" s="207"/>
      <c r="G29" s="326"/>
      <c r="H29" s="206"/>
      <c r="I29" s="206"/>
      <c r="J29" s="205"/>
      <c r="K29" s="197"/>
      <c r="L29" s="196"/>
    </row>
    <row r="30" spans="1:12" s="195" customFormat="1" ht="11.25" customHeight="1">
      <c r="A30" s="265"/>
      <c r="B30" s="210"/>
      <c r="C30" s="324"/>
      <c r="D30" s="324"/>
      <c r="E30" s="208"/>
      <c r="F30" s="207"/>
      <c r="G30" s="326"/>
      <c r="H30" s="206"/>
      <c r="I30" s="206"/>
      <c r="J30" s="205"/>
      <c r="K30" s="197"/>
      <c r="L30" s="196"/>
    </row>
    <row r="31" spans="1:12" s="195" customFormat="1" ht="11.25" customHeight="1">
      <c r="A31" s="265"/>
      <c r="B31" s="210"/>
      <c r="C31" s="324"/>
      <c r="D31" s="324"/>
      <c r="E31" s="208"/>
      <c r="F31" s="207"/>
      <c r="G31" s="326"/>
      <c r="H31" s="206"/>
      <c r="I31" s="206"/>
      <c r="J31" s="205"/>
      <c r="K31" s="197"/>
      <c r="L31" s="196"/>
    </row>
    <row r="32" spans="1:12" s="195" customFormat="1" ht="11.25" customHeight="1" thickBot="1">
      <c r="A32" s="266"/>
      <c r="B32" s="199"/>
      <c r="C32" s="204"/>
      <c r="D32" s="203"/>
      <c r="E32" s="202"/>
      <c r="F32" s="201"/>
      <c r="G32" s="325"/>
      <c r="H32" s="200"/>
      <c r="I32" s="199"/>
      <c r="J32" s="198"/>
      <c r="K32" s="197"/>
      <c r="L32" s="196"/>
    </row>
    <row r="33" spans="1:11" ht="13.5" customHeight="1">
      <c r="A33" s="422" t="s">
        <v>257</v>
      </c>
      <c r="B33" s="424" t="s">
        <v>4</v>
      </c>
      <c r="C33" s="425"/>
      <c r="D33" s="424" t="s">
        <v>256</v>
      </c>
      <c r="E33" s="425"/>
      <c r="F33" s="426" t="s">
        <v>255</v>
      </c>
      <c r="G33" s="424" t="s">
        <v>254</v>
      </c>
      <c r="H33" s="428"/>
      <c r="I33" s="428"/>
      <c r="J33" s="429"/>
    </row>
    <row r="34" spans="1:11" ht="22.5">
      <c r="A34" s="423"/>
      <c r="B34" s="194" t="s">
        <v>0</v>
      </c>
      <c r="C34" s="194" t="s">
        <v>5</v>
      </c>
      <c r="D34" s="194" t="s">
        <v>253</v>
      </c>
      <c r="E34" s="194" t="s">
        <v>252</v>
      </c>
      <c r="F34" s="427"/>
      <c r="G34" s="264" t="s">
        <v>251</v>
      </c>
      <c r="H34" s="430" t="s">
        <v>6</v>
      </c>
      <c r="I34" s="431"/>
      <c r="J34" s="193" t="s">
        <v>250</v>
      </c>
    </row>
    <row r="35" spans="1:11" ht="15.75" customHeight="1">
      <c r="A35" s="23"/>
      <c r="B35" s="22"/>
      <c r="C35" s="192"/>
      <c r="D35" s="192"/>
      <c r="E35" s="192"/>
      <c r="F35" s="191"/>
      <c r="G35" s="286"/>
      <c r="H35" s="403"/>
      <c r="I35" s="404"/>
      <c r="J35" s="190">
        <f>G35+H35</f>
        <v>0</v>
      </c>
    </row>
    <row r="36" spans="1:11">
      <c r="A36" s="405" t="s">
        <v>248</v>
      </c>
      <c r="B36" s="406"/>
      <c r="C36" s="406"/>
      <c r="D36" s="406"/>
      <c r="E36" s="406"/>
      <c r="F36" s="406"/>
      <c r="G36" s="406"/>
      <c r="H36" s="406"/>
      <c r="I36" s="406"/>
      <c r="J36" s="407"/>
    </row>
    <row r="37" spans="1:11" ht="15" thickBot="1">
      <c r="A37" s="408"/>
      <c r="B37" s="409"/>
      <c r="C37" s="409"/>
      <c r="D37" s="409"/>
      <c r="E37" s="409"/>
      <c r="F37" s="409"/>
      <c r="G37" s="409"/>
      <c r="H37" s="409"/>
      <c r="I37" s="409"/>
      <c r="J37" s="410"/>
    </row>
    <row r="38" spans="1:11" ht="4.3499999999999996" customHeight="1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>
      <c r="A39" s="187" t="s">
        <v>7</v>
      </c>
      <c r="B39" s="267"/>
      <c r="C39" s="187"/>
      <c r="D39" s="188"/>
      <c r="E39" s="188"/>
      <c r="F39" s="187"/>
      <c r="G39" s="187"/>
      <c r="H39" s="187"/>
      <c r="I39" s="187"/>
    </row>
    <row r="40" spans="1:11">
      <c r="A40" s="187" t="s">
        <v>9</v>
      </c>
      <c r="B40" s="267"/>
      <c r="C40" s="187"/>
      <c r="D40" s="411" t="s">
        <v>247</v>
      </c>
      <c r="E40" s="411"/>
      <c r="F40" s="411"/>
      <c r="G40" s="411"/>
      <c r="H40" s="411"/>
      <c r="I40" s="322"/>
    </row>
    <row r="41" spans="1:11" ht="11.25" customHeight="1">
      <c r="A41" s="186" t="s">
        <v>8</v>
      </c>
      <c r="B41" s="323"/>
      <c r="C41" s="186"/>
      <c r="D41" s="412" t="s">
        <v>2</v>
      </c>
      <c r="E41" s="412"/>
      <c r="F41" s="412"/>
      <c r="G41" s="412"/>
      <c r="H41" s="412"/>
      <c r="I41" s="322"/>
    </row>
  </sheetData>
  <sheetProtection algorithmName="SHA-512" hashValue="ofdRtdQZpknCnQ5+J2ZTjpMM8W04Y6lTP2VlTMNqRypOyygCORPal6UA7mqfEo10CblE297TfBUYaYWN7a9/QA==" saltValue="XSuG1LgTitKqrSSxS16Xyg==" spinCount="100000" sheet="1" objects="1" scenarios="1" insertRows="0"/>
  <mergeCells count="20">
    <mergeCell ref="H35:I35"/>
    <mergeCell ref="A36:J37"/>
    <mergeCell ref="D40:H40"/>
    <mergeCell ref="D41:H41"/>
    <mergeCell ref="D3:E3"/>
    <mergeCell ref="I3:J3"/>
    <mergeCell ref="A5:E5"/>
    <mergeCell ref="F5:J5"/>
    <mergeCell ref="A33:A34"/>
    <mergeCell ref="B33:C33"/>
    <mergeCell ref="D33:E33"/>
    <mergeCell ref="F33:F34"/>
    <mergeCell ref="G33:J33"/>
    <mergeCell ref="H34:I34"/>
    <mergeCell ref="B1:C1"/>
    <mergeCell ref="D1:E1"/>
    <mergeCell ref="F1:G1"/>
    <mergeCell ref="I1:J1"/>
    <mergeCell ref="B2:E2"/>
    <mergeCell ref="I2:J2"/>
  </mergeCells>
  <pageMargins left="0.16822916666666668" right="0.15833333333333333" top="1.1182291666666666" bottom="0.53437500000000004" header="0" footer="0"/>
  <pageSetup fitToHeight="0" orientation="landscape" r:id="rId1"/>
  <headerFooter>
    <oddHeader xml:space="preserve">&amp;L&amp;G&amp;REVALUACION EXTERNA INDIRECTA DEL DESEMPEÑO 
FO-GS-XX
14-02-2018
V. 01
</oddHeader>
    <oddFooter>&amp;C&amp;8
Carrera 21 N° 8-32, Cod. Postal 850001, Tel. 6336339 Ext. 214, Yopal, Casanare
www.casanare.gov.co -  salud@casanare.gov.co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view="pageLayout" zoomScaleNormal="100" workbookViewId="0">
      <selection activeCell="D3" sqref="D3:E3"/>
    </sheetView>
  </sheetViews>
  <sheetFormatPr baseColWidth="10" defaultColWidth="8.7109375" defaultRowHeight="14.25"/>
  <cols>
    <col min="1" max="1" width="20" style="184" customWidth="1"/>
    <col min="2" max="2" width="11.28515625" style="184" customWidth="1"/>
    <col min="3" max="3" width="13" style="184" customWidth="1"/>
    <col min="4" max="4" width="10.7109375" style="184" customWidth="1"/>
    <col min="5" max="5" width="14.85546875" style="184" customWidth="1"/>
    <col min="6" max="6" width="13" style="184" customWidth="1"/>
    <col min="7" max="7" width="15.85546875" style="184" customWidth="1"/>
    <col min="8" max="8" width="10.140625" style="184" customWidth="1"/>
    <col min="9" max="9" width="11.7109375" style="184" customWidth="1"/>
    <col min="10" max="10" width="14.85546875" style="184" customWidth="1"/>
    <col min="11" max="11" width="8.7109375" style="184"/>
    <col min="12" max="12" width="16" style="184" customWidth="1"/>
    <col min="13" max="13" width="27.42578125" style="184" customWidth="1"/>
    <col min="14" max="14" width="16.28515625" style="184" customWidth="1"/>
    <col min="15" max="15" width="11.5703125" style="184" customWidth="1"/>
    <col min="16" max="16" width="12.85546875" style="184" customWidth="1"/>
    <col min="17" max="17" width="11.5703125" style="184" customWidth="1"/>
    <col min="18" max="18" width="11" style="184" customWidth="1"/>
    <col min="19" max="19" width="14.42578125" style="184" customWidth="1"/>
    <col min="20" max="16384" width="8.7109375" style="184"/>
  </cols>
  <sheetData>
    <row r="1" spans="1:12" s="229" customFormat="1" ht="13.5" customHeight="1">
      <c r="A1" s="230" t="s">
        <v>10</v>
      </c>
      <c r="B1" s="432"/>
      <c r="C1" s="432"/>
      <c r="D1" s="433" t="s">
        <v>11</v>
      </c>
      <c r="E1" s="433"/>
      <c r="F1" s="434"/>
      <c r="G1" s="434"/>
      <c r="H1" s="230" t="s">
        <v>49</v>
      </c>
      <c r="I1" s="432" t="s">
        <v>288</v>
      </c>
      <c r="J1" s="432"/>
    </row>
    <row r="2" spans="1:12" ht="14.1" customHeight="1">
      <c r="A2" s="228" t="s">
        <v>12</v>
      </c>
      <c r="B2" s="413"/>
      <c r="C2" s="413"/>
      <c r="D2" s="413"/>
      <c r="E2" s="413"/>
      <c r="F2" s="228" t="s">
        <v>14</v>
      </c>
      <c r="G2" s="263"/>
      <c r="H2" s="228" t="s">
        <v>16</v>
      </c>
      <c r="I2" s="413"/>
      <c r="J2" s="413"/>
    </row>
    <row r="3" spans="1:12" s="226" customFormat="1" ht="14.1" customHeight="1">
      <c r="A3" s="228" t="s">
        <v>13</v>
      </c>
      <c r="B3" s="321"/>
      <c r="C3" s="228" t="s">
        <v>264</v>
      </c>
      <c r="D3" s="413"/>
      <c r="E3" s="413"/>
      <c r="F3" s="228" t="s">
        <v>15</v>
      </c>
      <c r="G3" s="262"/>
      <c r="H3" s="228" t="s">
        <v>204</v>
      </c>
      <c r="I3" s="414"/>
      <c r="J3" s="413"/>
    </row>
    <row r="4" spans="1:12" s="226" customFormat="1" ht="4.3499999999999996" customHeight="1" thickBot="1">
      <c r="A4" s="227"/>
      <c r="B4" s="227"/>
      <c r="C4" s="227"/>
      <c r="D4" s="227"/>
      <c r="E4" s="227"/>
      <c r="F4" s="227"/>
      <c r="G4" s="227">
        <v>98</v>
      </c>
      <c r="H4" s="227"/>
      <c r="I4" s="227"/>
      <c r="J4" s="227"/>
    </row>
    <row r="5" spans="1:12" ht="17.25" customHeight="1">
      <c r="A5" s="415" t="s">
        <v>263</v>
      </c>
      <c r="B5" s="416"/>
      <c r="C5" s="416"/>
      <c r="D5" s="416"/>
      <c r="E5" s="417"/>
      <c r="F5" s="418" t="s">
        <v>262</v>
      </c>
      <c r="G5" s="419"/>
      <c r="H5" s="419"/>
      <c r="I5" s="420"/>
      <c r="J5" s="421"/>
      <c r="K5" s="225"/>
      <c r="L5" s="225"/>
    </row>
    <row r="6" spans="1:12" s="219" customFormat="1" ht="22.5" customHeight="1">
      <c r="A6" s="224" t="s">
        <v>261</v>
      </c>
      <c r="B6" s="223" t="s">
        <v>259</v>
      </c>
      <c r="C6" s="223" t="s">
        <v>258</v>
      </c>
      <c r="D6" s="223" t="s">
        <v>0</v>
      </c>
      <c r="E6" s="222" t="s">
        <v>5</v>
      </c>
      <c r="F6" s="224" t="s">
        <v>260</v>
      </c>
      <c r="G6" s="223" t="s">
        <v>259</v>
      </c>
      <c r="H6" s="223" t="s">
        <v>258</v>
      </c>
      <c r="I6" s="223" t="s">
        <v>0</v>
      </c>
      <c r="J6" s="222" t="s">
        <v>5</v>
      </c>
      <c r="K6" s="221"/>
      <c r="L6" s="220"/>
    </row>
    <row r="7" spans="1:12" s="195" customFormat="1" ht="11.25" customHeight="1">
      <c r="A7" s="265"/>
      <c r="B7" s="210"/>
      <c r="C7" s="218"/>
      <c r="D7" s="324"/>
      <c r="E7" s="208"/>
      <c r="F7" s="23"/>
      <c r="G7" s="326"/>
      <c r="H7" s="206"/>
      <c r="I7" s="206"/>
      <c r="J7" s="205"/>
      <c r="K7" s="217"/>
      <c r="L7" s="196"/>
    </row>
    <row r="8" spans="1:12" s="195" customFormat="1" ht="11.25" customHeight="1">
      <c r="A8" s="265"/>
      <c r="B8" s="210"/>
      <c r="C8" s="218"/>
      <c r="D8" s="324"/>
      <c r="E8" s="208"/>
      <c r="F8" s="23"/>
      <c r="G8" s="326"/>
      <c r="H8" s="206"/>
      <c r="I8" s="206"/>
      <c r="J8" s="205"/>
      <c r="K8" s="217"/>
      <c r="L8" s="196"/>
    </row>
    <row r="9" spans="1:12" s="195" customFormat="1" ht="11.25" customHeight="1">
      <c r="A9" s="265"/>
      <c r="B9" s="210"/>
      <c r="C9" s="218"/>
      <c r="D9" s="324"/>
      <c r="E9" s="208"/>
      <c r="F9" s="23"/>
      <c r="G9" s="326"/>
      <c r="H9" s="206"/>
      <c r="I9" s="206"/>
      <c r="J9" s="205"/>
      <c r="K9" s="217"/>
      <c r="L9" s="196"/>
    </row>
    <row r="10" spans="1:12" s="195" customFormat="1" ht="11.25" customHeight="1">
      <c r="A10" s="265"/>
      <c r="B10" s="210"/>
      <c r="C10" s="218"/>
      <c r="D10" s="324"/>
      <c r="E10" s="208"/>
      <c r="F10" s="23"/>
      <c r="G10" s="326"/>
      <c r="H10" s="206"/>
      <c r="I10" s="206"/>
      <c r="J10" s="205"/>
      <c r="K10" s="217"/>
      <c r="L10" s="196"/>
    </row>
    <row r="11" spans="1:12" s="195" customFormat="1" ht="11.25" customHeight="1">
      <c r="A11" s="265"/>
      <c r="B11" s="210"/>
      <c r="C11" s="218"/>
      <c r="D11" s="324"/>
      <c r="E11" s="208"/>
      <c r="F11" s="23"/>
      <c r="G11" s="326"/>
      <c r="H11" s="206"/>
      <c r="I11" s="206"/>
      <c r="J11" s="205"/>
      <c r="K11" s="217"/>
      <c r="L11" s="196"/>
    </row>
    <row r="12" spans="1:12" s="195" customFormat="1" ht="11.25" customHeight="1">
      <c r="A12" s="265"/>
      <c r="B12" s="210"/>
      <c r="C12" s="218"/>
      <c r="D12" s="324"/>
      <c r="E12" s="208"/>
      <c r="F12" s="23"/>
      <c r="G12" s="326"/>
      <c r="H12" s="206"/>
      <c r="I12" s="206"/>
      <c r="J12" s="205"/>
      <c r="K12" s="217"/>
      <c r="L12" s="196"/>
    </row>
    <row r="13" spans="1:12" s="195" customFormat="1" ht="11.25" customHeight="1">
      <c r="A13" s="265"/>
      <c r="B13" s="210"/>
      <c r="C13" s="218"/>
      <c r="D13" s="324"/>
      <c r="E13" s="208"/>
      <c r="F13" s="23"/>
      <c r="G13" s="326"/>
      <c r="H13" s="206"/>
      <c r="I13" s="206"/>
      <c r="J13" s="205"/>
      <c r="K13" s="217"/>
      <c r="L13" s="196"/>
    </row>
    <row r="14" spans="1:12" s="195" customFormat="1" ht="11.25" customHeight="1">
      <c r="A14" s="265"/>
      <c r="B14" s="210"/>
      <c r="C14" s="218"/>
      <c r="D14" s="324"/>
      <c r="E14" s="208"/>
      <c r="F14" s="23"/>
      <c r="G14" s="326"/>
      <c r="H14" s="206"/>
      <c r="I14" s="206"/>
      <c r="J14" s="205"/>
      <c r="K14" s="217"/>
      <c r="L14" s="196"/>
    </row>
    <row r="15" spans="1:12" s="215" customFormat="1" ht="11.25" customHeight="1">
      <c r="A15" s="265"/>
      <c r="B15" s="210"/>
      <c r="C15" s="218"/>
      <c r="D15" s="324"/>
      <c r="E15" s="208"/>
      <c r="F15" s="23"/>
      <c r="G15" s="326"/>
      <c r="H15" s="206"/>
      <c r="I15" s="206"/>
      <c r="J15" s="205"/>
      <c r="K15" s="217"/>
      <c r="L15" s="216"/>
    </row>
    <row r="16" spans="1:12" s="215" customFormat="1" ht="11.25" customHeight="1">
      <c r="A16" s="265"/>
      <c r="B16" s="210"/>
      <c r="C16" s="218"/>
      <c r="D16" s="324"/>
      <c r="E16" s="208"/>
      <c r="F16" s="23"/>
      <c r="G16" s="326"/>
      <c r="H16" s="206"/>
      <c r="I16" s="206"/>
      <c r="J16" s="205"/>
      <c r="K16" s="217"/>
      <c r="L16" s="216"/>
    </row>
    <row r="17" spans="1:12" s="195" customFormat="1" ht="11.25" customHeight="1">
      <c r="A17" s="265"/>
      <c r="B17" s="210"/>
      <c r="C17" s="212"/>
      <c r="D17" s="324"/>
      <c r="E17" s="208"/>
      <c r="F17" s="207"/>
      <c r="G17" s="326"/>
      <c r="H17" s="206"/>
      <c r="I17" s="206"/>
      <c r="J17" s="205"/>
      <c r="K17" s="211"/>
      <c r="L17" s="196"/>
    </row>
    <row r="18" spans="1:12" s="195" customFormat="1" ht="11.25" customHeight="1">
      <c r="A18" s="265"/>
      <c r="B18" s="210"/>
      <c r="C18" s="212"/>
      <c r="D18" s="324"/>
      <c r="E18" s="208"/>
      <c r="F18" s="207"/>
      <c r="G18" s="326"/>
      <c r="H18" s="206"/>
      <c r="I18" s="206"/>
      <c r="J18" s="205"/>
      <c r="K18" s="211"/>
      <c r="L18" s="196"/>
    </row>
    <row r="19" spans="1:12" s="195" customFormat="1" ht="11.25" customHeight="1">
      <c r="A19" s="265"/>
      <c r="B19" s="210"/>
      <c r="C19" s="212"/>
      <c r="D19" s="324"/>
      <c r="E19" s="208"/>
      <c r="F19" s="207"/>
      <c r="G19" s="326"/>
      <c r="H19" s="206"/>
      <c r="I19" s="206"/>
      <c r="J19" s="205"/>
      <c r="K19" s="211"/>
      <c r="L19" s="196"/>
    </row>
    <row r="20" spans="1:12" s="195" customFormat="1" ht="11.25" customHeight="1">
      <c r="A20" s="265"/>
      <c r="B20" s="210"/>
      <c r="C20" s="212"/>
      <c r="D20" s="324"/>
      <c r="E20" s="208"/>
      <c r="F20" s="207"/>
      <c r="G20" s="326"/>
      <c r="H20" s="206"/>
      <c r="I20" s="206"/>
      <c r="J20" s="205"/>
      <c r="K20" s="211"/>
      <c r="L20" s="196"/>
    </row>
    <row r="21" spans="1:12" s="214" customFormat="1" ht="11.25" customHeight="1">
      <c r="A21" s="265"/>
      <c r="B21" s="210"/>
      <c r="C21" s="212"/>
      <c r="D21" s="324"/>
      <c r="E21" s="208"/>
      <c r="F21" s="207"/>
      <c r="G21" s="326"/>
      <c r="H21" s="206"/>
      <c r="I21" s="206"/>
      <c r="J21" s="205"/>
      <c r="K21" s="211"/>
      <c r="L21" s="213"/>
    </row>
    <row r="22" spans="1:12" s="214" customFormat="1" ht="11.25" customHeight="1">
      <c r="A22" s="265"/>
      <c r="B22" s="210"/>
      <c r="C22" s="212"/>
      <c r="D22" s="324"/>
      <c r="E22" s="208"/>
      <c r="F22" s="207"/>
      <c r="G22" s="326"/>
      <c r="H22" s="206"/>
      <c r="I22" s="206"/>
      <c r="J22" s="205"/>
      <c r="K22" s="211"/>
      <c r="L22" s="213"/>
    </row>
    <row r="23" spans="1:12" s="213" customFormat="1" ht="11.25" customHeight="1">
      <c r="A23" s="265"/>
      <c r="B23" s="210"/>
      <c r="C23" s="212"/>
      <c r="D23" s="324"/>
      <c r="E23" s="208"/>
      <c r="F23" s="207"/>
      <c r="G23" s="326"/>
      <c r="H23" s="206"/>
      <c r="I23" s="206"/>
      <c r="J23" s="205"/>
      <c r="K23" s="211"/>
    </row>
    <row r="24" spans="1:12" s="195" customFormat="1" ht="11.25" customHeight="1">
      <c r="A24" s="265"/>
      <c r="B24" s="210"/>
      <c r="C24" s="212"/>
      <c r="D24" s="324"/>
      <c r="E24" s="208"/>
      <c r="F24" s="207"/>
      <c r="G24" s="326"/>
      <c r="H24" s="206"/>
      <c r="I24" s="206"/>
      <c r="J24" s="205"/>
      <c r="K24" s="211"/>
      <c r="L24" s="196"/>
    </row>
    <row r="25" spans="1:12" s="195" customFormat="1" ht="11.25" customHeight="1">
      <c r="A25" s="265"/>
      <c r="B25" s="210"/>
      <c r="C25" s="212"/>
      <c r="D25" s="324"/>
      <c r="E25" s="208"/>
      <c r="F25" s="207"/>
      <c r="G25" s="326"/>
      <c r="H25" s="206"/>
      <c r="I25" s="206"/>
      <c r="J25" s="205"/>
      <c r="K25" s="211"/>
      <c r="L25" s="196"/>
    </row>
    <row r="26" spans="1:12" s="195" customFormat="1" ht="11.25" customHeight="1">
      <c r="A26" s="265"/>
      <c r="B26" s="210"/>
      <c r="C26" s="212"/>
      <c r="D26" s="324"/>
      <c r="E26" s="208"/>
      <c r="F26" s="207"/>
      <c r="G26" s="326"/>
      <c r="H26" s="206"/>
      <c r="I26" s="206"/>
      <c r="J26" s="205"/>
      <c r="K26" s="211"/>
      <c r="L26" s="196"/>
    </row>
    <row r="27" spans="1:12" s="195" customFormat="1" ht="11.25" customHeight="1">
      <c r="A27" s="265"/>
      <c r="B27" s="210"/>
      <c r="C27" s="324"/>
      <c r="D27" s="324"/>
      <c r="E27" s="208"/>
      <c r="F27" s="207"/>
      <c r="G27" s="326"/>
      <c r="H27" s="206"/>
      <c r="I27" s="206"/>
      <c r="J27" s="205"/>
      <c r="K27" s="197"/>
      <c r="L27" s="196"/>
    </row>
    <row r="28" spans="1:12" s="195" customFormat="1" ht="11.25" customHeight="1">
      <c r="A28" s="265"/>
      <c r="B28" s="210"/>
      <c r="C28" s="324"/>
      <c r="D28" s="324"/>
      <c r="E28" s="208"/>
      <c r="F28" s="207"/>
      <c r="G28" s="326"/>
      <c r="H28" s="206"/>
      <c r="I28" s="206"/>
      <c r="J28" s="205"/>
      <c r="K28" s="197"/>
      <c r="L28" s="196"/>
    </row>
    <row r="29" spans="1:12" s="195" customFormat="1" ht="11.25" customHeight="1">
      <c r="A29" s="265"/>
      <c r="B29" s="210"/>
      <c r="C29" s="324"/>
      <c r="D29" s="324"/>
      <c r="E29" s="208"/>
      <c r="F29" s="207"/>
      <c r="G29" s="326"/>
      <c r="H29" s="206"/>
      <c r="I29" s="206"/>
      <c r="J29" s="205"/>
      <c r="K29" s="197"/>
      <c r="L29" s="196"/>
    </row>
    <row r="30" spans="1:12" s="195" customFormat="1" ht="11.25" customHeight="1">
      <c r="A30" s="265"/>
      <c r="B30" s="210"/>
      <c r="C30" s="324"/>
      <c r="D30" s="324"/>
      <c r="E30" s="208"/>
      <c r="F30" s="207"/>
      <c r="G30" s="326"/>
      <c r="H30" s="206"/>
      <c r="I30" s="206"/>
      <c r="J30" s="205"/>
      <c r="K30" s="197"/>
      <c r="L30" s="196"/>
    </row>
    <row r="31" spans="1:12" s="195" customFormat="1" ht="11.25" customHeight="1">
      <c r="A31" s="265"/>
      <c r="B31" s="210"/>
      <c r="C31" s="324"/>
      <c r="D31" s="324"/>
      <c r="E31" s="208"/>
      <c r="F31" s="207"/>
      <c r="G31" s="326"/>
      <c r="H31" s="206"/>
      <c r="I31" s="206"/>
      <c r="J31" s="205"/>
      <c r="K31" s="197"/>
      <c r="L31" s="196"/>
    </row>
    <row r="32" spans="1:12" s="195" customFormat="1" ht="11.25" customHeight="1" thickBot="1">
      <c r="A32" s="266"/>
      <c r="B32" s="199"/>
      <c r="C32" s="204"/>
      <c r="D32" s="203"/>
      <c r="E32" s="202"/>
      <c r="F32" s="201"/>
      <c r="G32" s="325"/>
      <c r="H32" s="200"/>
      <c r="I32" s="199"/>
      <c r="J32" s="198"/>
      <c r="K32" s="197"/>
      <c r="L32" s="196"/>
    </row>
    <row r="33" spans="1:11" ht="13.5" customHeight="1">
      <c r="A33" s="422" t="s">
        <v>257</v>
      </c>
      <c r="B33" s="424" t="s">
        <v>4</v>
      </c>
      <c r="C33" s="425"/>
      <c r="D33" s="424" t="s">
        <v>256</v>
      </c>
      <c r="E33" s="425"/>
      <c r="F33" s="426" t="s">
        <v>255</v>
      </c>
      <c r="G33" s="424" t="s">
        <v>254</v>
      </c>
      <c r="H33" s="428"/>
      <c r="I33" s="428"/>
      <c r="J33" s="429"/>
    </row>
    <row r="34" spans="1:11" ht="22.5">
      <c r="A34" s="423"/>
      <c r="B34" s="194" t="s">
        <v>0</v>
      </c>
      <c r="C34" s="194" t="s">
        <v>5</v>
      </c>
      <c r="D34" s="194" t="s">
        <v>253</v>
      </c>
      <c r="E34" s="194" t="s">
        <v>252</v>
      </c>
      <c r="F34" s="427"/>
      <c r="G34" s="264" t="s">
        <v>251</v>
      </c>
      <c r="H34" s="430" t="s">
        <v>6</v>
      </c>
      <c r="I34" s="431"/>
      <c r="J34" s="193" t="s">
        <v>250</v>
      </c>
    </row>
    <row r="35" spans="1:11" ht="15.75" customHeight="1">
      <c r="A35" s="23"/>
      <c r="B35" s="22"/>
      <c r="C35" s="192"/>
      <c r="D35" s="192"/>
      <c r="E35" s="192"/>
      <c r="F35" s="191"/>
      <c r="G35" s="286"/>
      <c r="H35" s="403"/>
      <c r="I35" s="404"/>
      <c r="J35" s="190">
        <f>G35+H35</f>
        <v>0</v>
      </c>
    </row>
    <row r="36" spans="1:11">
      <c r="A36" s="405" t="s">
        <v>248</v>
      </c>
      <c r="B36" s="406"/>
      <c r="C36" s="406"/>
      <c r="D36" s="406"/>
      <c r="E36" s="406"/>
      <c r="F36" s="406"/>
      <c r="G36" s="406"/>
      <c r="H36" s="406"/>
      <c r="I36" s="406"/>
      <c r="J36" s="407"/>
    </row>
    <row r="37" spans="1:11" ht="15" thickBot="1">
      <c r="A37" s="408"/>
      <c r="B37" s="409"/>
      <c r="C37" s="409"/>
      <c r="D37" s="409"/>
      <c r="E37" s="409"/>
      <c r="F37" s="409"/>
      <c r="G37" s="409"/>
      <c r="H37" s="409"/>
      <c r="I37" s="409"/>
      <c r="J37" s="410"/>
    </row>
    <row r="38" spans="1:11" ht="4.3499999999999996" customHeight="1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>
      <c r="A39" s="187" t="s">
        <v>7</v>
      </c>
      <c r="B39" s="267"/>
      <c r="C39" s="187"/>
      <c r="D39" s="188"/>
      <c r="E39" s="188"/>
      <c r="F39" s="187"/>
      <c r="G39" s="187"/>
      <c r="H39" s="187"/>
      <c r="I39" s="187"/>
    </row>
    <row r="40" spans="1:11">
      <c r="A40" s="187" t="s">
        <v>9</v>
      </c>
      <c r="B40" s="267"/>
      <c r="C40" s="187"/>
      <c r="D40" s="411" t="s">
        <v>247</v>
      </c>
      <c r="E40" s="411"/>
      <c r="F40" s="411"/>
      <c r="G40" s="411"/>
      <c r="H40" s="411"/>
      <c r="I40" s="322"/>
    </row>
    <row r="41" spans="1:11" ht="11.25" customHeight="1">
      <c r="A41" s="186" t="s">
        <v>8</v>
      </c>
      <c r="B41" s="323"/>
      <c r="C41" s="186"/>
      <c r="D41" s="412" t="s">
        <v>2</v>
      </c>
      <c r="E41" s="412"/>
      <c r="F41" s="412"/>
      <c r="G41" s="412"/>
      <c r="H41" s="412"/>
      <c r="I41" s="322"/>
    </row>
  </sheetData>
  <sheetProtection algorithmName="SHA-512" hashValue="ofdRtdQZpknCnQ5+J2ZTjpMM8W04Y6lTP2VlTMNqRypOyygCORPal6UA7mqfEo10CblE297TfBUYaYWN7a9/QA==" saltValue="XSuG1LgTitKqrSSxS16Xyg==" spinCount="100000" sheet="1" objects="1" scenarios="1" insertRows="0"/>
  <mergeCells count="20">
    <mergeCell ref="H35:I35"/>
    <mergeCell ref="A36:J37"/>
    <mergeCell ref="D40:H40"/>
    <mergeCell ref="D41:H41"/>
    <mergeCell ref="D3:E3"/>
    <mergeCell ref="I3:J3"/>
    <mergeCell ref="A5:E5"/>
    <mergeCell ref="F5:J5"/>
    <mergeCell ref="A33:A34"/>
    <mergeCell ref="B33:C33"/>
    <mergeCell ref="D33:E33"/>
    <mergeCell ref="F33:F34"/>
    <mergeCell ref="G33:J33"/>
    <mergeCell ref="H34:I34"/>
    <mergeCell ref="B1:C1"/>
    <mergeCell ref="D1:E1"/>
    <mergeCell ref="F1:G1"/>
    <mergeCell ref="I1:J1"/>
    <mergeCell ref="B2:E2"/>
    <mergeCell ref="I2:J2"/>
  </mergeCells>
  <pageMargins left="0.16822916666666668" right="0.15833333333333333" top="1.1182291666666666" bottom="0.53437500000000004" header="0" footer="0"/>
  <pageSetup fitToHeight="0" orientation="landscape" r:id="rId1"/>
  <headerFooter>
    <oddHeader xml:space="preserve">&amp;L&amp;G&amp;REVALUACION EXTERNA INDIRECTA DEL DESEMPEÑO 
FO-GS-XX
14-02-2018
V. 01
</oddHeader>
    <oddFooter>&amp;C&amp;8
Carrera 21 N° 8-32, Cod. Postal 850001, Tel. 6336339 Ext. 214, Yopal, Casanare
www.casanare.gov.co -  salud@casanare.gov.co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view="pageLayout" topLeftCell="A18" zoomScaleNormal="110" workbookViewId="0">
      <selection activeCell="B38" sqref="B38"/>
    </sheetView>
  </sheetViews>
  <sheetFormatPr baseColWidth="10" defaultColWidth="9.140625" defaultRowHeight="14.25"/>
  <cols>
    <col min="1" max="1" width="19.5703125" style="2" customWidth="1"/>
    <col min="2" max="2" width="10.140625" style="2" customWidth="1"/>
    <col min="3" max="5" width="9.140625" style="2"/>
    <col min="6" max="6" width="7" style="2" customWidth="1"/>
    <col min="7" max="7" width="4" style="2" customWidth="1"/>
    <col min="8" max="8" width="6.7109375" style="2" customWidth="1"/>
    <col min="9" max="9" width="6.28515625" style="2" customWidth="1"/>
    <col min="10" max="13" width="4.7109375" style="2" customWidth="1"/>
    <col min="14" max="14" width="5.85546875" style="2" customWidth="1"/>
    <col min="15" max="16" width="4.7109375" style="2" customWidth="1"/>
    <col min="17" max="17" width="6.140625" style="2" customWidth="1"/>
    <col min="18" max="18" width="6.85546875" style="2" customWidth="1"/>
    <col min="19" max="19" width="0.140625" style="2" customWidth="1"/>
    <col min="20" max="16384" width="9.140625" style="2"/>
  </cols>
  <sheetData>
    <row r="1" spans="1:19" ht="15" customHeight="1">
      <c r="A1" s="260" t="s">
        <v>10</v>
      </c>
      <c r="B1" s="432"/>
      <c r="C1" s="432"/>
      <c r="D1" s="432"/>
      <c r="E1" s="506" t="s">
        <v>11</v>
      </c>
      <c r="F1" s="506"/>
      <c r="G1" s="506"/>
      <c r="H1" s="506"/>
      <c r="I1" s="434"/>
      <c r="J1" s="434"/>
      <c r="K1" s="434"/>
      <c r="L1" s="434"/>
      <c r="M1" s="333" t="s">
        <v>49</v>
      </c>
      <c r="N1" s="333"/>
      <c r="O1" s="507" t="s">
        <v>290</v>
      </c>
      <c r="P1" s="507"/>
      <c r="Q1" s="507"/>
      <c r="R1" s="507"/>
      <c r="S1" s="507"/>
    </row>
    <row r="2" spans="1:19">
      <c r="A2" s="25" t="s">
        <v>12</v>
      </c>
      <c r="B2" s="413" t="s">
        <v>291</v>
      </c>
      <c r="C2" s="413"/>
      <c r="D2" s="413"/>
      <c r="E2" s="413"/>
      <c r="F2" s="413"/>
      <c r="G2" s="413"/>
      <c r="H2" s="508" t="s">
        <v>14</v>
      </c>
      <c r="I2" s="508"/>
      <c r="J2" s="508"/>
      <c r="K2" s="508"/>
      <c r="L2" s="508"/>
      <c r="M2" s="508" t="s">
        <v>17</v>
      </c>
      <c r="N2" s="508"/>
      <c r="O2" s="508"/>
      <c r="P2" s="508"/>
      <c r="Q2" s="508"/>
      <c r="R2" s="508"/>
      <c r="S2" s="508"/>
    </row>
    <row r="3" spans="1:19" s="4" customFormat="1" ht="15" customHeight="1">
      <c r="A3" s="259" t="s">
        <v>13</v>
      </c>
      <c r="B3" s="329">
        <v>4</v>
      </c>
      <c r="C3" s="448" t="s">
        <v>3</v>
      </c>
      <c r="D3" s="448"/>
      <c r="E3" s="449"/>
      <c r="F3" s="449"/>
      <c r="G3" s="449"/>
      <c r="H3" s="448" t="s">
        <v>15</v>
      </c>
      <c r="I3" s="448"/>
      <c r="J3" s="413"/>
      <c r="K3" s="413"/>
      <c r="L3" s="413"/>
      <c r="M3" s="332" t="s">
        <v>16</v>
      </c>
      <c r="N3" s="332"/>
      <c r="O3" s="413"/>
      <c r="P3" s="413"/>
      <c r="Q3" s="413"/>
      <c r="R3" s="413"/>
      <c r="S3" s="413"/>
    </row>
    <row r="4" spans="1:19" ht="4.3499999999999996" customHeight="1" thickBot="1">
      <c r="A4" s="259"/>
      <c r="B4" s="332"/>
      <c r="C4" s="332"/>
      <c r="D4" s="258"/>
      <c r="E4" s="258"/>
      <c r="F4" s="258"/>
      <c r="G4" s="258"/>
      <c r="H4" s="258"/>
      <c r="I4" s="332"/>
      <c r="J4" s="332"/>
      <c r="K4" s="332"/>
      <c r="L4" s="332"/>
      <c r="M4" s="258"/>
      <c r="N4" s="258"/>
      <c r="O4" s="258"/>
      <c r="P4" s="258"/>
      <c r="Q4" s="258"/>
      <c r="R4" s="258"/>
      <c r="S4" s="258"/>
    </row>
    <row r="5" spans="1:19" ht="15.75" customHeight="1" thickBot="1">
      <c r="A5" s="502" t="s">
        <v>18</v>
      </c>
      <c r="B5" s="503"/>
      <c r="C5" s="503"/>
      <c r="D5" s="504" t="s">
        <v>282</v>
      </c>
      <c r="E5" s="503"/>
      <c r="F5" s="503"/>
      <c r="G5" s="503"/>
      <c r="H5" s="503"/>
      <c r="I5" s="503"/>
      <c r="J5" s="503"/>
      <c r="K5" s="503"/>
      <c r="L5" s="503"/>
      <c r="M5" s="503"/>
      <c r="N5" s="503"/>
      <c r="O5" s="503"/>
      <c r="P5" s="503"/>
      <c r="Q5" s="503"/>
      <c r="R5" s="503"/>
      <c r="S5" s="505"/>
    </row>
    <row r="6" spans="1:19" ht="14.25" customHeight="1">
      <c r="A6" s="479" t="s">
        <v>20</v>
      </c>
      <c r="B6" s="481" t="s">
        <v>21</v>
      </c>
      <c r="C6" s="481"/>
      <c r="D6" s="483" t="s">
        <v>22</v>
      </c>
      <c r="E6" s="486" t="s">
        <v>23</v>
      </c>
      <c r="F6" s="487"/>
      <c r="G6" s="488"/>
      <c r="H6" s="495" t="s">
        <v>19</v>
      </c>
      <c r="I6" s="496"/>
      <c r="J6" s="496"/>
      <c r="K6" s="496"/>
      <c r="L6" s="496"/>
      <c r="M6" s="496"/>
      <c r="N6" s="496"/>
      <c r="O6" s="496"/>
      <c r="P6" s="496"/>
      <c r="Q6" s="496"/>
      <c r="R6" s="496"/>
      <c r="S6" s="497"/>
    </row>
    <row r="7" spans="1:19" ht="14.25" customHeight="1">
      <c r="A7" s="480"/>
      <c r="B7" s="482"/>
      <c r="C7" s="482"/>
      <c r="D7" s="484"/>
      <c r="E7" s="489"/>
      <c r="F7" s="490"/>
      <c r="G7" s="491"/>
      <c r="H7" s="498" t="s">
        <v>24</v>
      </c>
      <c r="I7" s="498"/>
      <c r="J7" s="498"/>
      <c r="K7" s="498"/>
      <c r="L7" s="498" t="s">
        <v>25</v>
      </c>
      <c r="M7" s="498"/>
      <c r="N7" s="498"/>
      <c r="O7" s="499" t="s">
        <v>39</v>
      </c>
      <c r="P7" s="500"/>
      <c r="Q7" s="500"/>
      <c r="R7" s="501"/>
    </row>
    <row r="8" spans="1:19" ht="16.5" customHeight="1">
      <c r="A8" s="480"/>
      <c r="B8" s="482"/>
      <c r="C8" s="482"/>
      <c r="D8" s="485"/>
      <c r="E8" s="492"/>
      <c r="F8" s="493"/>
      <c r="G8" s="494"/>
      <c r="H8" s="336" t="s">
        <v>26</v>
      </c>
      <c r="I8" s="336" t="s">
        <v>27</v>
      </c>
      <c r="J8" s="336" t="s">
        <v>28</v>
      </c>
      <c r="K8" s="336" t="s">
        <v>266</v>
      </c>
      <c r="L8" s="336" t="s">
        <v>29</v>
      </c>
      <c r="M8" s="336" t="s">
        <v>30</v>
      </c>
      <c r="N8" s="337" t="s">
        <v>31</v>
      </c>
      <c r="O8" s="33" t="s">
        <v>36</v>
      </c>
      <c r="P8" s="34" t="s">
        <v>265</v>
      </c>
      <c r="Q8" s="34" t="s">
        <v>37</v>
      </c>
      <c r="R8" s="35" t="s">
        <v>38</v>
      </c>
    </row>
    <row r="9" spans="1:19" ht="15">
      <c r="A9" s="338"/>
      <c r="B9" s="477"/>
      <c r="C9" s="478"/>
      <c r="D9" s="330"/>
      <c r="E9" s="461"/>
      <c r="F9" s="462"/>
      <c r="G9" s="463"/>
      <c r="H9" s="339"/>
      <c r="I9" s="339"/>
      <c r="J9" s="339"/>
      <c r="K9" s="339"/>
      <c r="L9" s="339"/>
      <c r="M9" s="339"/>
      <c r="N9" s="339"/>
      <c r="O9" s="330"/>
      <c r="P9" s="237"/>
      <c r="Q9" s="237"/>
      <c r="R9" s="236"/>
    </row>
    <row r="10" spans="1:19" ht="15">
      <c r="A10" s="340"/>
      <c r="B10" s="475"/>
      <c r="C10" s="476"/>
      <c r="D10" s="330"/>
      <c r="E10" s="461"/>
      <c r="F10" s="462"/>
      <c r="G10" s="463"/>
      <c r="H10" s="339"/>
      <c r="I10" s="339"/>
      <c r="J10" s="339"/>
      <c r="K10" s="339"/>
      <c r="L10" s="339"/>
      <c r="M10" s="339"/>
      <c r="N10" s="339"/>
      <c r="O10" s="330"/>
      <c r="P10" s="237"/>
      <c r="Q10" s="237"/>
      <c r="R10" s="236"/>
    </row>
    <row r="11" spans="1:19" ht="15">
      <c r="A11" s="340"/>
      <c r="B11" s="475"/>
      <c r="C11" s="476"/>
      <c r="D11" s="330"/>
      <c r="E11" s="461"/>
      <c r="F11" s="462"/>
      <c r="G11" s="463"/>
      <c r="H11" s="339"/>
      <c r="I11" s="339"/>
      <c r="J11" s="339"/>
      <c r="K11" s="339"/>
      <c r="L11" s="339"/>
      <c r="M11" s="339"/>
      <c r="N11" s="339"/>
      <c r="O11" s="330"/>
      <c r="P11" s="237"/>
      <c r="Q11" s="237"/>
      <c r="R11" s="236"/>
    </row>
    <row r="12" spans="1:19" ht="15">
      <c r="A12" s="340"/>
      <c r="B12" s="475"/>
      <c r="C12" s="476"/>
      <c r="D12" s="330"/>
      <c r="E12" s="461"/>
      <c r="F12" s="462"/>
      <c r="G12" s="463"/>
      <c r="H12" s="339"/>
      <c r="I12" s="339"/>
      <c r="J12" s="339"/>
      <c r="K12" s="339"/>
      <c r="L12" s="339"/>
      <c r="M12" s="339"/>
      <c r="N12" s="339"/>
      <c r="O12" s="330"/>
      <c r="P12" s="237"/>
      <c r="Q12" s="237"/>
      <c r="R12" s="236"/>
    </row>
    <row r="13" spans="1:19" ht="15">
      <c r="A13" s="340"/>
      <c r="B13" s="475"/>
      <c r="C13" s="476"/>
      <c r="D13" s="330"/>
      <c r="E13" s="461"/>
      <c r="F13" s="462"/>
      <c r="G13" s="463"/>
      <c r="H13" s="339"/>
      <c r="I13" s="339"/>
      <c r="J13" s="339"/>
      <c r="K13" s="339"/>
      <c r="L13" s="339"/>
      <c r="M13" s="339"/>
      <c r="N13" s="339"/>
      <c r="O13" s="330"/>
      <c r="P13" s="237"/>
      <c r="Q13" s="237"/>
      <c r="R13" s="236"/>
    </row>
    <row r="14" spans="1:19" ht="15">
      <c r="A14" s="340"/>
      <c r="B14" s="475"/>
      <c r="C14" s="476"/>
      <c r="D14" s="330"/>
      <c r="E14" s="461"/>
      <c r="F14" s="462"/>
      <c r="G14" s="463"/>
      <c r="H14" s="339"/>
      <c r="I14" s="339"/>
      <c r="J14" s="339"/>
      <c r="K14" s="339"/>
      <c r="L14" s="339"/>
      <c r="M14" s="339"/>
      <c r="N14" s="339"/>
      <c r="O14" s="330"/>
      <c r="P14" s="237"/>
      <c r="Q14" s="237"/>
      <c r="R14" s="236"/>
    </row>
    <row r="15" spans="1:19" ht="15">
      <c r="A15" s="340"/>
      <c r="B15" s="475"/>
      <c r="C15" s="476"/>
      <c r="D15" s="330"/>
      <c r="E15" s="461"/>
      <c r="F15" s="462"/>
      <c r="G15" s="463"/>
      <c r="H15" s="339"/>
      <c r="I15" s="339"/>
      <c r="J15" s="339"/>
      <c r="K15" s="339"/>
      <c r="L15" s="339"/>
      <c r="M15" s="339"/>
      <c r="N15" s="339"/>
      <c r="O15" s="330"/>
      <c r="P15" s="237"/>
      <c r="Q15" s="237"/>
      <c r="R15" s="236"/>
    </row>
    <row r="16" spans="1:19" ht="15">
      <c r="A16" s="340"/>
      <c r="B16" s="475"/>
      <c r="C16" s="476"/>
      <c r="D16" s="330"/>
      <c r="E16" s="461"/>
      <c r="F16" s="462"/>
      <c r="G16" s="463"/>
      <c r="H16" s="339"/>
      <c r="I16" s="339"/>
      <c r="J16" s="339"/>
      <c r="K16" s="339"/>
      <c r="L16" s="339"/>
      <c r="M16" s="339"/>
      <c r="N16" s="339"/>
      <c r="O16" s="330"/>
      <c r="P16" s="237"/>
      <c r="Q16" s="237"/>
      <c r="R16" s="236"/>
    </row>
    <row r="17" spans="1:19" ht="15">
      <c r="A17" s="340"/>
      <c r="B17" s="475"/>
      <c r="C17" s="476"/>
      <c r="D17" s="330"/>
      <c r="E17" s="461"/>
      <c r="F17" s="462"/>
      <c r="G17" s="463"/>
      <c r="H17" s="339"/>
      <c r="I17" s="339"/>
      <c r="J17" s="339"/>
      <c r="K17" s="339"/>
      <c r="L17" s="339"/>
      <c r="M17" s="339"/>
      <c r="N17" s="339"/>
      <c r="O17" s="330"/>
      <c r="P17" s="237"/>
      <c r="Q17" s="237"/>
      <c r="R17" s="236"/>
    </row>
    <row r="18" spans="1:19">
      <c r="A18" s="239"/>
      <c r="B18" s="460"/>
      <c r="C18" s="461"/>
      <c r="D18" s="330"/>
      <c r="E18" s="461"/>
      <c r="F18" s="462"/>
      <c r="G18" s="463"/>
      <c r="H18" s="339"/>
      <c r="I18" s="339"/>
      <c r="J18" s="339"/>
      <c r="K18" s="339"/>
      <c r="L18" s="339"/>
      <c r="M18" s="339"/>
      <c r="N18" s="339"/>
      <c r="O18" s="330"/>
      <c r="P18" s="237"/>
      <c r="Q18" s="237"/>
      <c r="R18" s="236"/>
    </row>
    <row r="19" spans="1:19">
      <c r="A19" s="239"/>
      <c r="B19" s="460"/>
      <c r="C19" s="461"/>
      <c r="D19" s="330"/>
      <c r="E19" s="461"/>
      <c r="F19" s="462"/>
      <c r="G19" s="463"/>
      <c r="H19" s="330"/>
      <c r="I19" s="330"/>
      <c r="J19" s="330"/>
      <c r="K19" s="330"/>
      <c r="L19" s="330"/>
      <c r="M19" s="330"/>
      <c r="N19" s="330"/>
      <c r="O19" s="330"/>
      <c r="P19" s="257"/>
      <c r="Q19" s="257"/>
      <c r="R19" s="256"/>
    </row>
    <row r="20" spans="1:19">
      <c r="A20" s="239"/>
      <c r="B20" s="460"/>
      <c r="C20" s="461"/>
      <c r="D20" s="330"/>
      <c r="E20" s="461"/>
      <c r="F20" s="462"/>
      <c r="G20" s="463"/>
      <c r="H20" s="330"/>
      <c r="I20" s="330"/>
      <c r="J20" s="330"/>
      <c r="K20" s="330"/>
      <c r="L20" s="330"/>
      <c r="M20" s="330"/>
      <c r="N20" s="330"/>
      <c r="O20" s="330"/>
      <c r="P20" s="257"/>
      <c r="Q20" s="257"/>
      <c r="R20" s="256"/>
    </row>
    <row r="21" spans="1:19">
      <c r="A21" s="239"/>
      <c r="B21" s="460"/>
      <c r="C21" s="461"/>
      <c r="D21" s="330"/>
      <c r="E21" s="461"/>
      <c r="F21" s="462"/>
      <c r="G21" s="463"/>
      <c r="H21" s="330"/>
      <c r="I21" s="330"/>
      <c r="J21" s="330"/>
      <c r="K21" s="330"/>
      <c r="L21" s="330"/>
      <c r="M21" s="330"/>
      <c r="N21" s="330"/>
      <c r="O21" s="330"/>
      <c r="P21" s="257"/>
      <c r="Q21" s="257"/>
      <c r="R21" s="256"/>
    </row>
    <row r="22" spans="1:19">
      <c r="A22" s="239"/>
      <c r="B22" s="460"/>
      <c r="C22" s="461"/>
      <c r="D22" s="330"/>
      <c r="E22" s="461"/>
      <c r="F22" s="462"/>
      <c r="G22" s="463"/>
      <c r="H22" s="330"/>
      <c r="I22" s="330"/>
      <c r="J22" s="330"/>
      <c r="K22" s="330"/>
      <c r="L22" s="330"/>
      <c r="M22" s="330"/>
      <c r="N22" s="330"/>
      <c r="O22" s="330"/>
      <c r="P22" s="257"/>
      <c r="Q22" s="257"/>
      <c r="R22" s="256"/>
    </row>
    <row r="23" spans="1:19">
      <c r="A23" s="239"/>
      <c r="B23" s="460"/>
      <c r="C23" s="461"/>
      <c r="D23" s="330"/>
      <c r="E23" s="461"/>
      <c r="F23" s="462"/>
      <c r="G23" s="463"/>
      <c r="H23" s="330"/>
      <c r="I23" s="330"/>
      <c r="J23" s="330"/>
      <c r="K23" s="330"/>
      <c r="L23" s="330"/>
      <c r="M23" s="330"/>
      <c r="N23" s="330"/>
      <c r="O23" s="330"/>
      <c r="P23" s="257"/>
      <c r="Q23" s="257"/>
      <c r="R23" s="256"/>
    </row>
    <row r="24" spans="1:19">
      <c r="A24" s="239"/>
      <c r="B24" s="460"/>
      <c r="C24" s="461"/>
      <c r="D24" s="330"/>
      <c r="E24" s="461"/>
      <c r="F24" s="462"/>
      <c r="G24" s="463"/>
      <c r="H24" s="330"/>
      <c r="I24" s="330"/>
      <c r="J24" s="330"/>
      <c r="K24" s="330"/>
      <c r="L24" s="330"/>
      <c r="M24" s="330"/>
      <c r="N24" s="330"/>
      <c r="O24" s="330"/>
      <c r="P24" s="237"/>
      <c r="Q24" s="237"/>
      <c r="R24" s="236"/>
    </row>
    <row r="25" spans="1:19" ht="15" thickBot="1">
      <c r="A25" s="254"/>
      <c r="B25" s="464"/>
      <c r="C25" s="465"/>
      <c r="D25" s="330"/>
      <c r="E25" s="461"/>
      <c r="F25" s="462"/>
      <c r="G25" s="463"/>
      <c r="H25" s="330"/>
      <c r="I25" s="330"/>
      <c r="J25" s="330"/>
      <c r="K25" s="330"/>
      <c r="L25" s="330"/>
      <c r="M25" s="330"/>
      <c r="N25" s="330"/>
      <c r="O25" s="331"/>
      <c r="P25" s="250"/>
      <c r="Q25" s="250"/>
      <c r="R25" s="249"/>
    </row>
    <row r="26" spans="1:19" ht="6" customHeight="1">
      <c r="A26" s="466"/>
      <c r="B26" s="466"/>
      <c r="C26" s="466"/>
      <c r="D26" s="466"/>
      <c r="E26" s="466"/>
      <c r="F26" s="466"/>
      <c r="G26" s="466"/>
      <c r="H26" s="466"/>
      <c r="I26" s="466"/>
      <c r="J26" s="466"/>
      <c r="K26" s="466"/>
      <c r="L26" s="466"/>
      <c r="M26" s="466"/>
      <c r="N26" s="466"/>
      <c r="O26" s="466"/>
      <c r="P26" s="466"/>
      <c r="Q26" s="466"/>
      <c r="R26" s="466"/>
      <c r="S26" s="15"/>
    </row>
    <row r="27" spans="1:19" ht="14.25" hidden="1" customHeight="1">
      <c r="A27" s="466"/>
      <c r="B27" s="466"/>
      <c r="C27" s="466"/>
      <c r="D27" s="466"/>
      <c r="E27" s="466"/>
      <c r="F27" s="466"/>
      <c r="G27" s="466"/>
      <c r="H27" s="466"/>
      <c r="I27" s="466"/>
      <c r="J27" s="466"/>
      <c r="K27" s="466"/>
      <c r="L27" s="466"/>
      <c r="M27" s="466"/>
      <c r="N27" s="466"/>
      <c r="O27" s="466"/>
      <c r="P27" s="466"/>
      <c r="Q27" s="466"/>
      <c r="R27" s="466"/>
      <c r="S27" s="6"/>
    </row>
    <row r="28" spans="1:19" ht="14.25" customHeight="1">
      <c r="A28" s="8"/>
      <c r="B28" s="467" t="s">
        <v>32</v>
      </c>
      <c r="C28" s="454" t="s">
        <v>46</v>
      </c>
      <c r="D28" s="469"/>
      <c r="E28" s="469"/>
      <c r="F28" s="455"/>
      <c r="G28" s="458" t="s">
        <v>33</v>
      </c>
      <c r="H28" s="470"/>
      <c r="I28" s="470"/>
      <c r="J28" s="470"/>
      <c r="K28" s="470"/>
      <c r="L28" s="470"/>
      <c r="M28" s="470"/>
      <c r="N28" s="470"/>
      <c r="O28" s="470"/>
      <c r="P28" s="459"/>
      <c r="Q28" s="471" t="s">
        <v>271</v>
      </c>
      <c r="R28" s="472"/>
      <c r="S28" s="6"/>
    </row>
    <row r="29" spans="1:19" ht="16.5" customHeight="1">
      <c r="A29" s="8"/>
      <c r="B29" s="468"/>
      <c r="C29" s="454" t="s">
        <v>270</v>
      </c>
      <c r="D29" s="455"/>
      <c r="E29" s="454" t="s">
        <v>5</v>
      </c>
      <c r="F29" s="455"/>
      <c r="G29" s="456" t="s">
        <v>267</v>
      </c>
      <c r="H29" s="457"/>
      <c r="I29" s="456" t="s">
        <v>34</v>
      </c>
      <c r="J29" s="457"/>
      <c r="K29" s="458" t="s">
        <v>25</v>
      </c>
      <c r="L29" s="459"/>
      <c r="M29" s="454" t="s">
        <v>6</v>
      </c>
      <c r="N29" s="455"/>
      <c r="O29" s="454" t="s">
        <v>35</v>
      </c>
      <c r="P29" s="455"/>
      <c r="Q29" s="473"/>
      <c r="R29" s="474"/>
      <c r="S29" s="334"/>
    </row>
    <row r="30" spans="1:19">
      <c r="A30" s="8"/>
      <c r="B30" s="243"/>
      <c r="C30" s="450"/>
      <c r="D30" s="451"/>
      <c r="E30" s="437"/>
      <c r="F30" s="438"/>
      <c r="G30" s="452"/>
      <c r="H30" s="453"/>
      <c r="I30" s="452"/>
      <c r="J30" s="453"/>
      <c r="K30" s="452"/>
      <c r="L30" s="453"/>
      <c r="M30" s="452"/>
      <c r="N30" s="453"/>
      <c r="O30" s="435">
        <f>G30+I30+K30+M30</f>
        <v>0</v>
      </c>
      <c r="P30" s="436"/>
      <c r="Q30" s="437"/>
      <c r="R30" s="438"/>
      <c r="S30" s="334"/>
    </row>
    <row r="31" spans="1:19" ht="4.3499999999999996" customHeight="1">
      <c r="A31" s="8"/>
      <c r="B31" s="9"/>
      <c r="C31" s="10"/>
      <c r="D31" s="11"/>
      <c r="E31" s="9"/>
      <c r="F31" s="9"/>
      <c r="G31" s="12"/>
      <c r="H31" s="12"/>
      <c r="I31" s="12"/>
      <c r="J31" s="13"/>
      <c r="K31" s="13"/>
      <c r="L31" s="9"/>
      <c r="M31" s="14"/>
      <c r="N31" s="333"/>
      <c r="O31" s="333"/>
      <c r="P31" s="333"/>
      <c r="Q31" s="333"/>
      <c r="R31" s="333"/>
      <c r="S31" s="333"/>
    </row>
    <row r="32" spans="1:19">
      <c r="A32" s="439" t="s">
        <v>40</v>
      </c>
      <c r="B32" s="440"/>
      <c r="C32" s="440"/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0"/>
      <c r="S32" s="441"/>
    </row>
    <row r="33" spans="1:19">
      <c r="A33" s="442"/>
      <c r="B33" s="443"/>
      <c r="C33" s="443"/>
      <c r="D33" s="443"/>
      <c r="E33" s="443"/>
      <c r="F33" s="443"/>
      <c r="G33" s="443"/>
      <c r="H33" s="443"/>
      <c r="I33" s="443"/>
      <c r="J33" s="443"/>
      <c r="K33" s="443"/>
      <c r="L33" s="443"/>
      <c r="M33" s="443"/>
      <c r="N33" s="443"/>
      <c r="O33" s="443"/>
      <c r="P33" s="443"/>
      <c r="Q33" s="443"/>
      <c r="R33" s="443"/>
      <c r="S33" s="444"/>
    </row>
    <row r="34" spans="1:19" ht="2.25" customHeight="1">
      <c r="A34" s="445"/>
      <c r="B34" s="446"/>
      <c r="C34" s="446"/>
      <c r="D34" s="446"/>
      <c r="E34" s="446"/>
      <c r="F34" s="446"/>
      <c r="G34" s="446"/>
      <c r="H34" s="446"/>
      <c r="I34" s="446"/>
      <c r="J34" s="446"/>
      <c r="K34" s="446"/>
      <c r="L34" s="446"/>
      <c r="M34" s="446"/>
      <c r="N34" s="446"/>
      <c r="O34" s="446"/>
      <c r="P34" s="446"/>
      <c r="Q34" s="446"/>
      <c r="R34" s="446"/>
      <c r="S34" s="447"/>
    </row>
    <row r="35" spans="1:19" ht="4.3499999999999996" customHeight="1">
      <c r="A35" s="8"/>
      <c r="B35" s="9"/>
      <c r="C35" s="8"/>
      <c r="D35" s="11"/>
      <c r="E35" s="9"/>
      <c r="F35" s="9"/>
      <c r="G35" s="12"/>
      <c r="H35" s="12"/>
      <c r="I35" s="12"/>
      <c r="J35" s="13"/>
      <c r="K35" s="235"/>
      <c r="L35" s="9"/>
      <c r="M35" s="233"/>
      <c r="N35" s="15"/>
      <c r="O35" s="6"/>
      <c r="P35" s="6"/>
      <c r="Q35" s="6"/>
      <c r="R35" s="6"/>
      <c r="S35" s="6"/>
    </row>
    <row r="36" spans="1:19">
      <c r="A36" s="16" t="s">
        <v>7</v>
      </c>
      <c r="B36" s="335"/>
      <c r="C36" s="16"/>
      <c r="D36" s="327"/>
      <c r="E36" s="16"/>
      <c r="F36" s="16"/>
      <c r="G36" s="16"/>
      <c r="H36" s="16"/>
      <c r="I36" s="16"/>
      <c r="J36" s="16"/>
      <c r="K36" s="16"/>
      <c r="M36" s="6"/>
      <c r="N36" s="15"/>
      <c r="O36" s="6"/>
      <c r="P36" s="6"/>
      <c r="Q36" s="6"/>
      <c r="R36" s="6"/>
      <c r="S36" s="6"/>
    </row>
    <row r="37" spans="1:19">
      <c r="A37" s="16" t="s">
        <v>9</v>
      </c>
      <c r="B37" s="335"/>
      <c r="C37" s="16"/>
      <c r="D37" s="6"/>
      <c r="E37" s="17"/>
      <c r="F37" s="17"/>
      <c r="G37" s="18"/>
      <c r="H37" s="18"/>
      <c r="I37" s="18"/>
      <c r="J37" s="18"/>
      <c r="K37" s="18"/>
      <c r="L37" s="18"/>
      <c r="M37" s="18"/>
      <c r="N37" s="18"/>
      <c r="O37" s="18"/>
      <c r="P37" s="6"/>
      <c r="Q37" s="6"/>
      <c r="R37" s="6"/>
      <c r="S37" s="6"/>
    </row>
    <row r="38" spans="1:19">
      <c r="A38" s="232" t="s">
        <v>8</v>
      </c>
      <c r="B38" s="328"/>
      <c r="C38" s="232"/>
      <c r="D38" s="6"/>
      <c r="E38" s="345" t="s">
        <v>2</v>
      </c>
      <c r="F38" s="345"/>
      <c r="G38" s="345"/>
      <c r="H38" s="345"/>
      <c r="I38" s="345"/>
      <c r="J38" s="345"/>
      <c r="K38" s="345"/>
      <c r="L38" s="345"/>
      <c r="M38" s="345"/>
      <c r="N38" s="345"/>
      <c r="O38" s="345"/>
      <c r="P38" s="6"/>
      <c r="Q38" s="6"/>
      <c r="R38" s="6"/>
      <c r="S38" s="6"/>
    </row>
    <row r="39" spans="1:19">
      <c r="A39" s="327"/>
      <c r="B39" s="327"/>
      <c r="C39" s="327"/>
      <c r="D39" s="231"/>
      <c r="E39" s="231"/>
      <c r="F39" s="231"/>
      <c r="G39" s="231"/>
      <c r="H39" s="231"/>
      <c r="I39" s="231"/>
      <c r="J39" s="231"/>
      <c r="K39" s="231"/>
      <c r="M39" s="233"/>
      <c r="N39" s="15"/>
      <c r="O39" s="6"/>
      <c r="P39" s="6"/>
      <c r="Q39" s="6"/>
      <c r="R39" s="6"/>
      <c r="S39" s="6"/>
    </row>
    <row r="40" spans="1:19">
      <c r="A40" s="8"/>
      <c r="B40" s="9"/>
      <c r="C40" s="10"/>
      <c r="D40" s="10"/>
      <c r="E40" s="234"/>
      <c r="F40" s="234"/>
      <c r="G40" s="12"/>
      <c r="H40" s="12"/>
      <c r="I40" s="12"/>
      <c r="J40" s="13"/>
      <c r="K40" s="9"/>
      <c r="L40" s="9"/>
      <c r="M40" s="14"/>
      <c r="N40" s="15"/>
      <c r="O40" s="6"/>
      <c r="P40" s="6"/>
      <c r="Q40" s="6"/>
      <c r="R40" s="6"/>
      <c r="S40" s="6"/>
    </row>
    <row r="41" spans="1:19">
      <c r="A41" s="8"/>
      <c r="B41" s="9"/>
      <c r="C41" s="10"/>
      <c r="D41" s="10"/>
      <c r="E41" s="234"/>
      <c r="F41" s="234"/>
      <c r="G41" s="12"/>
      <c r="H41" s="12"/>
      <c r="I41" s="12"/>
      <c r="J41" s="13"/>
      <c r="K41" s="9"/>
      <c r="L41" s="9"/>
      <c r="M41" s="14"/>
      <c r="N41" s="15"/>
      <c r="O41" s="6"/>
      <c r="P41" s="6"/>
      <c r="Q41" s="6"/>
      <c r="R41" s="6"/>
      <c r="S41" s="6"/>
    </row>
  </sheetData>
  <sheetProtection algorithmName="SHA-512" hashValue="eissnlHuIQN1vXj9lY+laaBKh6497OocClY12gmfiM4LHOQOi+EKIUOF7IXXjjIwlFI3EDyDvAyTN5V+1Fj08Q==" saltValue="lcSbp3EDc3ufA2JgqcIrPQ==" spinCount="100000" sheet="1" objects="1" scenarios="1" insertRows="0"/>
  <mergeCells count="78">
    <mergeCell ref="O30:P30"/>
    <mergeCell ref="Q30:R30"/>
    <mergeCell ref="A32:S34"/>
    <mergeCell ref="E38:O38"/>
    <mergeCell ref="C30:D30"/>
    <mergeCell ref="E30:F30"/>
    <mergeCell ref="G30:H30"/>
    <mergeCell ref="I30:J30"/>
    <mergeCell ref="K30:L30"/>
    <mergeCell ref="M30:N30"/>
    <mergeCell ref="E29:F29"/>
    <mergeCell ref="G29:H29"/>
    <mergeCell ref="I29:J29"/>
    <mergeCell ref="K29:L29"/>
    <mergeCell ref="M29:N29"/>
    <mergeCell ref="O29:P29"/>
    <mergeCell ref="B24:C24"/>
    <mergeCell ref="E24:G24"/>
    <mergeCell ref="B25:C25"/>
    <mergeCell ref="E25:G25"/>
    <mergeCell ref="A26:R27"/>
    <mergeCell ref="B28:B29"/>
    <mergeCell ref="C28:F28"/>
    <mergeCell ref="G28:P28"/>
    <mergeCell ref="Q28:R29"/>
    <mergeCell ref="C29:D29"/>
    <mergeCell ref="B21:C21"/>
    <mergeCell ref="E21:G21"/>
    <mergeCell ref="B22:C22"/>
    <mergeCell ref="E22:G22"/>
    <mergeCell ref="B23:C23"/>
    <mergeCell ref="E23:G23"/>
    <mergeCell ref="B18:C18"/>
    <mergeCell ref="E18:G18"/>
    <mergeCell ref="B19:C19"/>
    <mergeCell ref="E19:G19"/>
    <mergeCell ref="B20:C20"/>
    <mergeCell ref="E20:G20"/>
    <mergeCell ref="B15:C15"/>
    <mergeCell ref="E15:G15"/>
    <mergeCell ref="B16:C16"/>
    <mergeCell ref="E16:G16"/>
    <mergeCell ref="B17:C17"/>
    <mergeCell ref="E17:G17"/>
    <mergeCell ref="B12:C12"/>
    <mergeCell ref="E12:G12"/>
    <mergeCell ref="B13:C13"/>
    <mergeCell ref="E13:G13"/>
    <mergeCell ref="B14:C14"/>
    <mergeCell ref="E14:G14"/>
    <mergeCell ref="B9:C9"/>
    <mergeCell ref="E9:G9"/>
    <mergeCell ref="B10:C10"/>
    <mergeCell ref="E10:G10"/>
    <mergeCell ref="B11:C11"/>
    <mergeCell ref="E11:G11"/>
    <mergeCell ref="A6:A8"/>
    <mergeCell ref="B6:C8"/>
    <mergeCell ref="D6:D8"/>
    <mergeCell ref="E6:G8"/>
    <mergeCell ref="H6:S6"/>
    <mergeCell ref="H7:K7"/>
    <mergeCell ref="L7:N7"/>
    <mergeCell ref="O7:R7"/>
    <mergeCell ref="C3:D3"/>
    <mergeCell ref="E3:G3"/>
    <mergeCell ref="H3:I3"/>
    <mergeCell ref="J3:L3"/>
    <mergeCell ref="O3:S3"/>
    <mergeCell ref="A5:C5"/>
    <mergeCell ref="D5:S5"/>
    <mergeCell ref="B1:D1"/>
    <mergeCell ref="E1:H1"/>
    <mergeCell ref="I1:L1"/>
    <mergeCell ref="O1:S1"/>
    <mergeCell ref="B2:G2"/>
    <mergeCell ref="H2:L2"/>
    <mergeCell ref="M2:S2"/>
  </mergeCells>
  <pageMargins left="0.24739583333333334" right="0.28697916666666667" top="1.1182291666666666" bottom="0.61354166666666665" header="0.10885416666666667" footer="0"/>
  <pageSetup fitToHeight="0" orientation="landscape" r:id="rId1"/>
  <headerFooter>
    <oddHeader xml:space="preserve">&amp;L&amp;G&amp;R&amp;"Arial,Normal"&amp;9EVALUACION EXTERNA INDIRECTA DEL DESEMPEÑO 
FO-GS-00
14-02-2018
V. 01
&amp;"-,Normal"&amp;11&amp;K000000
</oddHeader>
    <oddFooter>&amp;CCarrera 21 N° 8-32, Cod. Postal 850001, Tel. 6336339 Ext. 214, Yopal, Casanare
www.casanare.gov.co -  salud@casanare.gov.co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view="pageLayout" zoomScaleNormal="100" workbookViewId="0">
      <selection activeCell="F35" sqref="F35"/>
    </sheetView>
  </sheetViews>
  <sheetFormatPr baseColWidth="10" defaultColWidth="8.7109375" defaultRowHeight="14.25"/>
  <cols>
    <col min="1" max="1" width="20" style="184" customWidth="1"/>
    <col min="2" max="2" width="11.28515625" style="184" customWidth="1"/>
    <col min="3" max="3" width="13" style="184" customWidth="1"/>
    <col min="4" max="4" width="10.7109375" style="184" customWidth="1"/>
    <col min="5" max="5" width="14.85546875" style="184" customWidth="1"/>
    <col min="6" max="6" width="13" style="184" customWidth="1"/>
    <col min="7" max="7" width="15.85546875" style="184" customWidth="1"/>
    <col min="8" max="8" width="10.140625" style="184" customWidth="1"/>
    <col min="9" max="9" width="11.7109375" style="184" customWidth="1"/>
    <col min="10" max="10" width="14.85546875" style="184" customWidth="1"/>
    <col min="11" max="11" width="8.7109375" style="184"/>
    <col min="12" max="12" width="16" style="184" customWidth="1"/>
    <col min="13" max="13" width="27.42578125" style="184" customWidth="1"/>
    <col min="14" max="14" width="16.28515625" style="184" customWidth="1"/>
    <col min="15" max="15" width="11.5703125" style="184" customWidth="1"/>
    <col min="16" max="16" width="12.85546875" style="184" customWidth="1"/>
    <col min="17" max="17" width="11.5703125" style="184" customWidth="1"/>
    <col min="18" max="18" width="11" style="184" customWidth="1"/>
    <col min="19" max="19" width="14.42578125" style="184" customWidth="1"/>
    <col min="20" max="16384" width="8.7109375" style="184"/>
  </cols>
  <sheetData>
    <row r="1" spans="1:12" s="229" customFormat="1" ht="13.5" customHeight="1">
      <c r="A1" s="230" t="s">
        <v>10</v>
      </c>
      <c r="B1" s="432"/>
      <c r="C1" s="432"/>
      <c r="D1" s="433" t="s">
        <v>11</v>
      </c>
      <c r="E1" s="433"/>
      <c r="F1" s="434"/>
      <c r="G1" s="434"/>
      <c r="H1" s="230" t="s">
        <v>49</v>
      </c>
      <c r="I1" s="432" t="s">
        <v>289</v>
      </c>
      <c r="J1" s="432"/>
    </row>
    <row r="2" spans="1:12" ht="14.1" customHeight="1">
      <c r="A2" s="228" t="s">
        <v>12</v>
      </c>
      <c r="B2" s="413"/>
      <c r="C2" s="413"/>
      <c r="D2" s="413"/>
      <c r="E2" s="413"/>
      <c r="F2" s="228" t="s">
        <v>14</v>
      </c>
      <c r="G2" s="263"/>
      <c r="H2" s="228" t="s">
        <v>16</v>
      </c>
      <c r="I2" s="413"/>
      <c r="J2" s="413"/>
    </row>
    <row r="3" spans="1:12" s="226" customFormat="1" ht="14.1" customHeight="1">
      <c r="A3" s="228" t="s">
        <v>13</v>
      </c>
      <c r="B3" s="321"/>
      <c r="C3" s="228" t="s">
        <v>264</v>
      </c>
      <c r="D3" s="413"/>
      <c r="E3" s="413"/>
      <c r="F3" s="228" t="s">
        <v>15</v>
      </c>
      <c r="G3" s="262"/>
      <c r="H3" s="228" t="s">
        <v>204</v>
      </c>
      <c r="I3" s="414"/>
      <c r="J3" s="413"/>
    </row>
    <row r="4" spans="1:12" s="226" customFormat="1" ht="4.3499999999999996" customHeight="1" thickBot="1">
      <c r="A4" s="227"/>
      <c r="B4" s="227"/>
      <c r="C4" s="227"/>
      <c r="D4" s="227"/>
      <c r="E4" s="227"/>
      <c r="F4" s="227"/>
      <c r="G4" s="227">
        <v>98</v>
      </c>
      <c r="H4" s="227"/>
      <c r="I4" s="227"/>
      <c r="J4" s="227"/>
    </row>
    <row r="5" spans="1:12" ht="17.25" customHeight="1">
      <c r="A5" s="415" t="s">
        <v>263</v>
      </c>
      <c r="B5" s="416"/>
      <c r="C5" s="416"/>
      <c r="D5" s="416"/>
      <c r="E5" s="417"/>
      <c r="F5" s="418" t="s">
        <v>262</v>
      </c>
      <c r="G5" s="419"/>
      <c r="H5" s="419"/>
      <c r="I5" s="420"/>
      <c r="J5" s="421"/>
      <c r="K5" s="225"/>
      <c r="L5" s="225"/>
    </row>
    <row r="6" spans="1:12" s="219" customFormat="1" ht="22.5" customHeight="1">
      <c r="A6" s="224" t="s">
        <v>261</v>
      </c>
      <c r="B6" s="223" t="s">
        <v>259</v>
      </c>
      <c r="C6" s="223" t="s">
        <v>258</v>
      </c>
      <c r="D6" s="223" t="s">
        <v>0</v>
      </c>
      <c r="E6" s="222" t="s">
        <v>5</v>
      </c>
      <c r="F6" s="224" t="s">
        <v>260</v>
      </c>
      <c r="G6" s="223" t="s">
        <v>259</v>
      </c>
      <c r="H6" s="223" t="s">
        <v>258</v>
      </c>
      <c r="I6" s="223" t="s">
        <v>0</v>
      </c>
      <c r="J6" s="222" t="s">
        <v>5</v>
      </c>
      <c r="K6" s="221"/>
      <c r="L6" s="220"/>
    </row>
    <row r="7" spans="1:12" s="195" customFormat="1" ht="11.25" customHeight="1">
      <c r="A7" s="265"/>
      <c r="B7" s="210"/>
      <c r="C7" s="218"/>
      <c r="D7" s="324"/>
      <c r="E7" s="208"/>
      <c r="F7" s="23"/>
      <c r="G7" s="326"/>
      <c r="H7" s="206"/>
      <c r="I7" s="206"/>
      <c r="J7" s="205"/>
      <c r="K7" s="217"/>
      <c r="L7" s="196"/>
    </row>
    <row r="8" spans="1:12" s="195" customFormat="1" ht="11.25" customHeight="1">
      <c r="A8" s="265"/>
      <c r="B8" s="210"/>
      <c r="C8" s="218"/>
      <c r="D8" s="324"/>
      <c r="E8" s="208"/>
      <c r="F8" s="23"/>
      <c r="G8" s="326"/>
      <c r="H8" s="206"/>
      <c r="I8" s="206"/>
      <c r="J8" s="205"/>
      <c r="K8" s="217"/>
      <c r="L8" s="196"/>
    </row>
    <row r="9" spans="1:12" s="195" customFormat="1" ht="11.25" customHeight="1">
      <c r="A9" s="265"/>
      <c r="B9" s="210"/>
      <c r="C9" s="218"/>
      <c r="D9" s="324"/>
      <c r="E9" s="208"/>
      <c r="F9" s="23"/>
      <c r="G9" s="326"/>
      <c r="H9" s="206"/>
      <c r="I9" s="206"/>
      <c r="J9" s="205"/>
      <c r="K9" s="217"/>
      <c r="L9" s="196"/>
    </row>
    <row r="10" spans="1:12" s="195" customFormat="1" ht="11.25" customHeight="1">
      <c r="A10" s="265"/>
      <c r="B10" s="210"/>
      <c r="C10" s="218"/>
      <c r="D10" s="324"/>
      <c r="E10" s="208"/>
      <c r="F10" s="23"/>
      <c r="G10" s="326"/>
      <c r="H10" s="206"/>
      <c r="I10" s="206"/>
      <c r="J10" s="205"/>
      <c r="K10" s="217"/>
      <c r="L10" s="196"/>
    </row>
    <row r="11" spans="1:12" s="195" customFormat="1" ht="11.25" customHeight="1">
      <c r="A11" s="265"/>
      <c r="B11" s="210"/>
      <c r="C11" s="218"/>
      <c r="D11" s="324"/>
      <c r="E11" s="208"/>
      <c r="F11" s="23"/>
      <c r="G11" s="326"/>
      <c r="H11" s="206"/>
      <c r="I11" s="206"/>
      <c r="J11" s="205"/>
      <c r="K11" s="217"/>
      <c r="L11" s="196"/>
    </row>
    <row r="12" spans="1:12" s="195" customFormat="1" ht="11.25" customHeight="1">
      <c r="A12" s="265"/>
      <c r="B12" s="210"/>
      <c r="C12" s="218"/>
      <c r="D12" s="324"/>
      <c r="E12" s="208"/>
      <c r="F12" s="23"/>
      <c r="G12" s="326"/>
      <c r="H12" s="206"/>
      <c r="I12" s="206"/>
      <c r="J12" s="205"/>
      <c r="K12" s="217"/>
      <c r="L12" s="196"/>
    </row>
    <row r="13" spans="1:12" s="195" customFormat="1" ht="11.25" customHeight="1">
      <c r="A13" s="265"/>
      <c r="B13" s="210"/>
      <c r="C13" s="218"/>
      <c r="D13" s="324"/>
      <c r="E13" s="208"/>
      <c r="F13" s="23"/>
      <c r="G13" s="326"/>
      <c r="H13" s="206"/>
      <c r="I13" s="206"/>
      <c r="J13" s="205"/>
      <c r="K13" s="217"/>
      <c r="L13" s="196"/>
    </row>
    <row r="14" spans="1:12" s="195" customFormat="1" ht="11.25" customHeight="1">
      <c r="A14" s="265"/>
      <c r="B14" s="210"/>
      <c r="C14" s="218"/>
      <c r="D14" s="324"/>
      <c r="E14" s="208"/>
      <c r="F14" s="23"/>
      <c r="G14" s="326"/>
      <c r="H14" s="206"/>
      <c r="I14" s="206"/>
      <c r="J14" s="205"/>
      <c r="K14" s="217"/>
      <c r="L14" s="196"/>
    </row>
    <row r="15" spans="1:12" s="215" customFormat="1" ht="11.25" customHeight="1">
      <c r="A15" s="265"/>
      <c r="B15" s="210"/>
      <c r="C15" s="218"/>
      <c r="D15" s="324"/>
      <c r="E15" s="208"/>
      <c r="F15" s="23"/>
      <c r="G15" s="326"/>
      <c r="H15" s="206"/>
      <c r="I15" s="206"/>
      <c r="J15" s="205"/>
      <c r="K15" s="217"/>
      <c r="L15" s="216"/>
    </row>
    <row r="16" spans="1:12" s="215" customFormat="1" ht="11.25" customHeight="1">
      <c r="A16" s="265"/>
      <c r="B16" s="210"/>
      <c r="C16" s="218"/>
      <c r="D16" s="324"/>
      <c r="E16" s="208"/>
      <c r="F16" s="23"/>
      <c r="G16" s="326"/>
      <c r="H16" s="206"/>
      <c r="I16" s="206"/>
      <c r="J16" s="205"/>
      <c r="K16" s="217"/>
      <c r="L16" s="216"/>
    </row>
    <row r="17" spans="1:12" s="195" customFormat="1" ht="11.25" customHeight="1">
      <c r="A17" s="265"/>
      <c r="B17" s="210"/>
      <c r="C17" s="212"/>
      <c r="D17" s="324"/>
      <c r="E17" s="208"/>
      <c r="F17" s="207"/>
      <c r="G17" s="326"/>
      <c r="H17" s="206"/>
      <c r="I17" s="206"/>
      <c r="J17" s="205"/>
      <c r="K17" s="211"/>
      <c r="L17" s="196"/>
    </row>
    <row r="18" spans="1:12" s="195" customFormat="1" ht="11.25" customHeight="1">
      <c r="A18" s="265"/>
      <c r="B18" s="210"/>
      <c r="C18" s="212"/>
      <c r="D18" s="324"/>
      <c r="E18" s="208"/>
      <c r="F18" s="207"/>
      <c r="G18" s="326"/>
      <c r="H18" s="206"/>
      <c r="I18" s="206"/>
      <c r="J18" s="205"/>
      <c r="K18" s="211"/>
      <c r="L18" s="196"/>
    </row>
    <row r="19" spans="1:12" s="195" customFormat="1" ht="11.25" customHeight="1">
      <c r="A19" s="265"/>
      <c r="B19" s="210"/>
      <c r="C19" s="212"/>
      <c r="D19" s="324"/>
      <c r="E19" s="208"/>
      <c r="F19" s="207"/>
      <c r="G19" s="326"/>
      <c r="H19" s="206"/>
      <c r="I19" s="206"/>
      <c r="J19" s="205"/>
      <c r="K19" s="211"/>
      <c r="L19" s="196"/>
    </row>
    <row r="20" spans="1:12" s="195" customFormat="1" ht="11.25" customHeight="1">
      <c r="A20" s="265"/>
      <c r="B20" s="210"/>
      <c r="C20" s="212"/>
      <c r="D20" s="324"/>
      <c r="E20" s="208"/>
      <c r="F20" s="207"/>
      <c r="G20" s="326"/>
      <c r="H20" s="206"/>
      <c r="I20" s="206"/>
      <c r="J20" s="205"/>
      <c r="K20" s="211"/>
      <c r="L20" s="196"/>
    </row>
    <row r="21" spans="1:12" s="214" customFormat="1" ht="11.25" customHeight="1">
      <c r="A21" s="265"/>
      <c r="B21" s="210"/>
      <c r="C21" s="212"/>
      <c r="D21" s="324"/>
      <c r="E21" s="208"/>
      <c r="F21" s="207"/>
      <c r="G21" s="326"/>
      <c r="H21" s="206"/>
      <c r="I21" s="206"/>
      <c r="J21" s="205"/>
      <c r="K21" s="211"/>
      <c r="L21" s="213"/>
    </row>
    <row r="22" spans="1:12" s="214" customFormat="1" ht="11.25" customHeight="1">
      <c r="A22" s="265"/>
      <c r="B22" s="210"/>
      <c r="C22" s="212"/>
      <c r="D22" s="324"/>
      <c r="E22" s="208"/>
      <c r="F22" s="207"/>
      <c r="G22" s="326"/>
      <c r="H22" s="206"/>
      <c r="I22" s="206"/>
      <c r="J22" s="205"/>
      <c r="K22" s="211"/>
      <c r="L22" s="213"/>
    </row>
    <row r="23" spans="1:12" s="213" customFormat="1" ht="11.25" customHeight="1">
      <c r="A23" s="265"/>
      <c r="B23" s="210"/>
      <c r="C23" s="212"/>
      <c r="D23" s="324"/>
      <c r="E23" s="208"/>
      <c r="F23" s="207"/>
      <c r="G23" s="326"/>
      <c r="H23" s="206"/>
      <c r="I23" s="206"/>
      <c r="J23" s="205"/>
      <c r="K23" s="211"/>
    </row>
    <row r="24" spans="1:12" s="195" customFormat="1" ht="11.25" customHeight="1">
      <c r="A24" s="265"/>
      <c r="B24" s="210"/>
      <c r="C24" s="212"/>
      <c r="D24" s="324"/>
      <c r="E24" s="208"/>
      <c r="F24" s="207"/>
      <c r="G24" s="326"/>
      <c r="H24" s="206"/>
      <c r="I24" s="206"/>
      <c r="J24" s="205"/>
      <c r="K24" s="211"/>
      <c r="L24" s="196"/>
    </row>
    <row r="25" spans="1:12" s="195" customFormat="1" ht="11.25" customHeight="1">
      <c r="A25" s="265"/>
      <c r="B25" s="210"/>
      <c r="C25" s="212"/>
      <c r="D25" s="324"/>
      <c r="E25" s="208"/>
      <c r="F25" s="207"/>
      <c r="G25" s="326"/>
      <c r="H25" s="206"/>
      <c r="I25" s="206"/>
      <c r="J25" s="205"/>
      <c r="K25" s="211"/>
      <c r="L25" s="196"/>
    </row>
    <row r="26" spans="1:12" s="195" customFormat="1" ht="11.25" customHeight="1">
      <c r="A26" s="265"/>
      <c r="B26" s="210"/>
      <c r="C26" s="212"/>
      <c r="D26" s="324"/>
      <c r="E26" s="208"/>
      <c r="F26" s="207"/>
      <c r="G26" s="326"/>
      <c r="H26" s="206"/>
      <c r="I26" s="206"/>
      <c r="J26" s="205"/>
      <c r="K26" s="211"/>
      <c r="L26" s="196"/>
    </row>
    <row r="27" spans="1:12" s="195" customFormat="1" ht="11.25" customHeight="1">
      <c r="A27" s="265"/>
      <c r="B27" s="210"/>
      <c r="C27" s="324"/>
      <c r="D27" s="324"/>
      <c r="E27" s="208"/>
      <c r="F27" s="207"/>
      <c r="G27" s="326"/>
      <c r="H27" s="206"/>
      <c r="I27" s="206"/>
      <c r="J27" s="205"/>
      <c r="K27" s="197"/>
      <c r="L27" s="196"/>
    </row>
    <row r="28" spans="1:12" s="195" customFormat="1" ht="11.25" customHeight="1">
      <c r="A28" s="265"/>
      <c r="B28" s="210"/>
      <c r="C28" s="324"/>
      <c r="D28" s="324"/>
      <c r="E28" s="208"/>
      <c r="F28" s="207"/>
      <c r="G28" s="326"/>
      <c r="H28" s="206"/>
      <c r="I28" s="206"/>
      <c r="J28" s="205"/>
      <c r="K28" s="197"/>
      <c r="L28" s="196"/>
    </row>
    <row r="29" spans="1:12" s="195" customFormat="1" ht="11.25" customHeight="1">
      <c r="A29" s="265"/>
      <c r="B29" s="210"/>
      <c r="C29" s="324"/>
      <c r="D29" s="324"/>
      <c r="E29" s="208"/>
      <c r="F29" s="207"/>
      <c r="G29" s="326"/>
      <c r="H29" s="206"/>
      <c r="I29" s="206"/>
      <c r="J29" s="205"/>
      <c r="K29" s="197"/>
      <c r="L29" s="196"/>
    </row>
    <row r="30" spans="1:12" s="195" customFormat="1" ht="11.25" customHeight="1">
      <c r="A30" s="265"/>
      <c r="B30" s="210"/>
      <c r="C30" s="324"/>
      <c r="D30" s="324"/>
      <c r="E30" s="208"/>
      <c r="F30" s="207"/>
      <c r="G30" s="326"/>
      <c r="H30" s="206"/>
      <c r="I30" s="206"/>
      <c r="J30" s="205"/>
      <c r="K30" s="197"/>
      <c r="L30" s="196"/>
    </row>
    <row r="31" spans="1:12" s="195" customFormat="1" ht="11.25" customHeight="1">
      <c r="A31" s="265"/>
      <c r="B31" s="210"/>
      <c r="C31" s="324"/>
      <c r="D31" s="324"/>
      <c r="E31" s="208"/>
      <c r="F31" s="207"/>
      <c r="G31" s="326"/>
      <c r="H31" s="206"/>
      <c r="I31" s="206"/>
      <c r="J31" s="205"/>
      <c r="K31" s="197"/>
      <c r="L31" s="196"/>
    </row>
    <row r="32" spans="1:12" s="195" customFormat="1" ht="11.25" customHeight="1" thickBot="1">
      <c r="A32" s="266"/>
      <c r="B32" s="199"/>
      <c r="C32" s="204"/>
      <c r="D32" s="203"/>
      <c r="E32" s="202"/>
      <c r="F32" s="201"/>
      <c r="G32" s="325"/>
      <c r="H32" s="200"/>
      <c r="I32" s="199"/>
      <c r="J32" s="198"/>
      <c r="K32" s="197"/>
      <c r="L32" s="196"/>
    </row>
    <row r="33" spans="1:11" ht="13.5" customHeight="1">
      <c r="A33" s="422" t="s">
        <v>257</v>
      </c>
      <c r="B33" s="424" t="s">
        <v>4</v>
      </c>
      <c r="C33" s="425"/>
      <c r="D33" s="424" t="s">
        <v>256</v>
      </c>
      <c r="E33" s="425"/>
      <c r="F33" s="426" t="s">
        <v>255</v>
      </c>
      <c r="G33" s="424" t="s">
        <v>254</v>
      </c>
      <c r="H33" s="428"/>
      <c r="I33" s="428"/>
      <c r="J33" s="429"/>
    </row>
    <row r="34" spans="1:11" ht="22.5">
      <c r="A34" s="423"/>
      <c r="B34" s="194" t="s">
        <v>0</v>
      </c>
      <c r="C34" s="194" t="s">
        <v>5</v>
      </c>
      <c r="D34" s="194" t="s">
        <v>253</v>
      </c>
      <c r="E34" s="194" t="s">
        <v>252</v>
      </c>
      <c r="F34" s="427"/>
      <c r="G34" s="264" t="s">
        <v>251</v>
      </c>
      <c r="H34" s="430" t="s">
        <v>6</v>
      </c>
      <c r="I34" s="431"/>
      <c r="J34" s="193" t="s">
        <v>250</v>
      </c>
    </row>
    <row r="35" spans="1:11" ht="15.75" customHeight="1">
      <c r="A35" s="23"/>
      <c r="B35" s="22"/>
      <c r="C35" s="192"/>
      <c r="D35" s="192"/>
      <c r="E35" s="192"/>
      <c r="F35" s="191"/>
      <c r="G35" s="286"/>
      <c r="H35" s="403"/>
      <c r="I35" s="404"/>
      <c r="J35" s="190">
        <f>G35+H35</f>
        <v>0</v>
      </c>
    </row>
    <row r="36" spans="1:11">
      <c r="A36" s="405" t="s">
        <v>248</v>
      </c>
      <c r="B36" s="406"/>
      <c r="C36" s="406"/>
      <c r="D36" s="406"/>
      <c r="E36" s="406"/>
      <c r="F36" s="406"/>
      <c r="G36" s="406"/>
      <c r="H36" s="406"/>
      <c r="I36" s="406"/>
      <c r="J36" s="407"/>
    </row>
    <row r="37" spans="1:11" ht="15" thickBot="1">
      <c r="A37" s="408"/>
      <c r="B37" s="409"/>
      <c r="C37" s="409"/>
      <c r="D37" s="409"/>
      <c r="E37" s="409"/>
      <c r="F37" s="409"/>
      <c r="G37" s="409"/>
      <c r="H37" s="409"/>
      <c r="I37" s="409"/>
      <c r="J37" s="410"/>
    </row>
    <row r="38" spans="1:11" ht="4.3499999999999996" customHeight="1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>
      <c r="A39" s="187" t="s">
        <v>7</v>
      </c>
      <c r="B39" s="267"/>
      <c r="C39" s="187"/>
      <c r="D39" s="188"/>
      <c r="E39" s="188"/>
      <c r="F39" s="187"/>
      <c r="G39" s="187"/>
      <c r="H39" s="187"/>
      <c r="I39" s="187"/>
    </row>
    <row r="40" spans="1:11">
      <c r="A40" s="187" t="s">
        <v>9</v>
      </c>
      <c r="B40" s="267"/>
      <c r="C40" s="187"/>
      <c r="D40" s="411" t="s">
        <v>247</v>
      </c>
      <c r="E40" s="411"/>
      <c r="F40" s="411"/>
      <c r="G40" s="411"/>
      <c r="H40" s="411"/>
      <c r="I40" s="322"/>
    </row>
    <row r="41" spans="1:11" ht="11.25" customHeight="1">
      <c r="A41" s="186" t="s">
        <v>8</v>
      </c>
      <c r="B41" s="323"/>
      <c r="C41" s="186"/>
      <c r="D41" s="412" t="s">
        <v>2</v>
      </c>
      <c r="E41" s="412"/>
      <c r="F41" s="412"/>
      <c r="G41" s="412"/>
      <c r="H41" s="412"/>
      <c r="I41" s="322"/>
    </row>
  </sheetData>
  <sheetProtection algorithmName="SHA-512" hashValue="ofdRtdQZpknCnQ5+J2ZTjpMM8W04Y6lTP2VlTMNqRypOyygCORPal6UA7mqfEo10CblE297TfBUYaYWN7a9/QA==" saltValue="XSuG1LgTitKqrSSxS16Xyg==" spinCount="100000" sheet="1" objects="1" scenarios="1" insertRows="0"/>
  <mergeCells count="20">
    <mergeCell ref="H35:I35"/>
    <mergeCell ref="A36:J37"/>
    <mergeCell ref="D40:H40"/>
    <mergeCell ref="D41:H41"/>
    <mergeCell ref="D3:E3"/>
    <mergeCell ref="I3:J3"/>
    <mergeCell ref="A5:E5"/>
    <mergeCell ref="F5:J5"/>
    <mergeCell ref="A33:A34"/>
    <mergeCell ref="B33:C33"/>
    <mergeCell ref="D33:E33"/>
    <mergeCell ref="F33:F34"/>
    <mergeCell ref="G33:J33"/>
    <mergeCell ref="H34:I34"/>
    <mergeCell ref="B1:C1"/>
    <mergeCell ref="D1:E1"/>
    <mergeCell ref="F1:G1"/>
    <mergeCell ref="I1:J1"/>
    <mergeCell ref="B2:E2"/>
    <mergeCell ref="I2:J2"/>
  </mergeCells>
  <pageMargins left="0.16822916666666668" right="0.15833333333333333" top="1.1182291666666666" bottom="0.53437500000000004" header="0" footer="0"/>
  <pageSetup fitToHeight="0" orientation="landscape" r:id="rId1"/>
  <headerFooter>
    <oddHeader xml:space="preserve">&amp;L&amp;G&amp;REVALUACION EXTERNA INDIRECTA DEL DESEMPEÑO 
FO-GS-XX
14-02-2018
V. 01
</oddHeader>
    <oddFooter>&amp;C&amp;8
Carrera 21 N° 8-32, Cod. Postal 850001, Tel. 6336339 Ext. 214, Yopal, Casanare
www.casanare.gov.co -  salud@casanare.gov.co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5u1 xmlns="84e99b7f-253f-4675-b448-4fd2f723690c">lsp</w5u1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74A70EBD47314CBCABA76B852946E6" ma:contentTypeVersion="1" ma:contentTypeDescription="Crear nuevo documento." ma:contentTypeScope="" ma:versionID="36d7bee2ec1b797fa4464f631cc9bdb3">
  <xsd:schema xmlns:xsd="http://www.w3.org/2001/XMLSchema" xmlns:xs="http://www.w3.org/2001/XMLSchema" xmlns:p="http://schemas.microsoft.com/office/2006/metadata/properties" xmlns:ns2="84e99b7f-253f-4675-b448-4fd2f723690c" targetNamespace="http://schemas.microsoft.com/office/2006/metadata/properties" ma:root="true" ma:fieldsID="6bb460015482ba9cd74069237f3ed288" ns2:_="">
    <xsd:import namespace="84e99b7f-253f-4675-b448-4fd2f723690c"/>
    <xsd:element name="properties">
      <xsd:complexType>
        <xsd:sequence>
          <xsd:element name="documentManagement">
            <xsd:complexType>
              <xsd:all>
                <xsd:element ref="ns2:w5u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99b7f-253f-4675-b448-4fd2f723690c" elementFormDefault="qualified">
    <xsd:import namespace="http://schemas.microsoft.com/office/2006/documentManagement/types"/>
    <xsd:import namespace="http://schemas.microsoft.com/office/infopath/2007/PartnerControls"/>
    <xsd:element name="w5u1" ma:index="8" nillable="true" ma:displayName="Clasificación" ma:internalName="w5u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D7C319-38CF-4838-8321-23CC0234BD76}"/>
</file>

<file path=customXml/itemProps2.xml><?xml version="1.0" encoding="utf-8"?>
<ds:datastoreItem xmlns:ds="http://schemas.openxmlformats.org/officeDocument/2006/customXml" ds:itemID="{244E76FF-E833-4B4F-85FA-B9468FF2384E}"/>
</file>

<file path=customXml/itemProps3.xml><?xml version="1.0" encoding="utf-8"?>
<ds:datastoreItem xmlns:ds="http://schemas.openxmlformats.org/officeDocument/2006/customXml" ds:itemID="{60F89D24-84D6-4A82-BF5B-E84904E37ED9}"/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ITS</vt:lpstr>
      <vt:lpstr>SIFILIS</vt:lpstr>
      <vt:lpstr>BRUCELLA</vt:lpstr>
      <vt:lpstr>LEPTOSPIRA</vt:lpstr>
      <vt:lpstr>VIH</vt:lpstr>
      <vt:lpstr>HEPATITIS B</vt:lpstr>
      <vt:lpstr>HEPATITIS C</vt:lpstr>
      <vt:lpstr>CHAGAS AGUDO.</vt:lpstr>
      <vt:lpstr>CHAGAS CRONICO</vt:lpstr>
      <vt:lpstr>MALARIA</vt:lpstr>
      <vt:lpstr>LEISHMANIA</vt:lpstr>
      <vt:lpstr>PARASITISMO INTESTINAL</vt:lpstr>
      <vt:lpstr> TB</vt:lpstr>
      <vt:lpstr> LEPRA</vt:lpstr>
      <vt:lpstr>TSH NEONATAL</vt:lpstr>
      <vt:lpstr>VERIFICACIÓN DX</vt:lpstr>
      <vt:lpstr>'PARASITISMO INTESTINAL'!Área_de_impresión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JENNY ROCIO</dc:creator>
  <cp:keywords/>
  <dc:description/>
  <cp:lastModifiedBy>hp</cp:lastModifiedBy>
  <cp:revision/>
  <cp:lastPrinted>2018-06-16T16:35:35Z</cp:lastPrinted>
  <dcterms:created xsi:type="dcterms:W3CDTF">2009-11-17T13:38:26Z</dcterms:created>
  <dcterms:modified xsi:type="dcterms:W3CDTF">2018-06-25T23:02:13Z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3082-9.1.0.5220</vt:lpwstr>
  </property>
  <property fmtid="{D5CDD505-2E9C-101B-9397-08002B2CF9AE}" pid="3" name="ContentTypeId">
    <vt:lpwstr>0x010100B474A70EBD47314CBCABA76B852946E6</vt:lpwstr>
  </property>
</Properties>
</file>